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35" windowHeight="12060" tabRatio="702" firstSheet="21" activeTab="27"/>
  </bookViews>
  <sheets>
    <sheet name="Note 3.1 Location of info." sheetId="1" r:id="rId1"/>
    <sheet name="Note 3.4.4 Rating system" sheetId="2" r:id="rId2"/>
    <sheet name="Note 3.4.6.6 Rating of rec." sheetId="3" r:id="rId3"/>
    <sheet name="Note 3.4.7 Forbearance" sheetId="4" r:id="rId4"/>
    <sheet name="3.4.8 PDR credit exposure " sheetId="5" r:id="rId5"/>
    <sheet name="3.4.8 Derivatives value" sheetId="6" r:id="rId6"/>
    <sheet name="3.4.8 Rating of deriv." sheetId="7" r:id="rId7"/>
    <sheet name="3.5 Debt sec." sheetId="8" r:id="rId8"/>
    <sheet name="3.6 Sectors" sheetId="9" r:id="rId9"/>
    <sheet name="3.6 Sectors - risk classes" sheetId="10" r:id="rId10"/>
    <sheet name="3.7.3 VaR mBank" sheetId="11" r:id="rId11"/>
    <sheet name="3.7.3 VaR" sheetId="12" r:id="rId12"/>
    <sheet name="3.7.3 VaR of ES" sheetId="13" r:id="rId13"/>
    <sheet name="3.7.3 Stressed VaR" sheetId="14" r:id="rId14"/>
    <sheet name="3.8 FX risk" sheetId="15" r:id="rId15"/>
    <sheet name="3.9 IR risk" sheetId="16" r:id="rId16"/>
    <sheet name="3.9 EaR subs." sheetId="17" r:id="rId17"/>
    <sheet name="3.9 EaR mBank" sheetId="18" r:id="rId18"/>
    <sheet name="3.10 Liquidity res." sheetId="19" r:id="rId19"/>
    <sheet name="3.10 Realistic gap" sheetId="20" r:id="rId20"/>
    <sheet name="3.10 ANL gaps mismatch" sheetId="21" r:id="rId21"/>
    <sheet name="3.10.1 CF of non-derivatives" sheetId="22" r:id="rId22"/>
    <sheet name="3.10.2 CF of derivatives" sheetId="23" r:id="rId23"/>
    <sheet name="3.11 Operational losses" sheetId="24" r:id="rId24"/>
    <sheet name="3.16 Fair value " sheetId="25" r:id="rId25"/>
    <sheet name="3.16 FV other " sheetId="26" r:id="rId26"/>
    <sheet name="3.16 Hierarchy of FV" sheetId="27" r:id="rId27"/>
    <sheet name="3.16 Level 3 credit risk" sheetId="28" r:id="rId28"/>
  </sheets>
  <definedNames/>
  <calcPr fullCalcOnLoad="1"/>
</workbook>
</file>

<file path=xl/sharedStrings.xml><?xml version="1.0" encoding="utf-8"?>
<sst xmlns="http://schemas.openxmlformats.org/spreadsheetml/2006/main" count="1315" uniqueCount="523">
  <si>
    <t xml:space="preserve">LIABILITIES </t>
  </si>
  <si>
    <t>Other liabilities including tax liabilities</t>
  </si>
  <si>
    <t>Net on-balance sheet position</t>
  </si>
  <si>
    <t>Other</t>
  </si>
  <si>
    <t>CCC down to CC-</t>
  </si>
  <si>
    <t>Total liabilities</t>
  </si>
  <si>
    <t>Carrying value</t>
  </si>
  <si>
    <t>Loans and advances to customers</t>
  </si>
  <si>
    <t>Loans and advances to customers, including:</t>
  </si>
  <si>
    <t>VaR IR</t>
  </si>
  <si>
    <t>VaR FX</t>
  </si>
  <si>
    <t>VaR EQ</t>
  </si>
  <si>
    <t>VaR</t>
  </si>
  <si>
    <t>Measurement of impairment</t>
  </si>
  <si>
    <t>The classification of the loan portfolio (balance sheet and off-balance sheet) of corporate and individual clients by probability of default</t>
  </si>
  <si>
    <t>Exposure (%)</t>
  </si>
  <si>
    <t>other *)</t>
  </si>
  <si>
    <t>3-12              months</t>
  </si>
  <si>
    <t xml:space="preserve">No. </t>
  </si>
  <si>
    <t>Up to 1 month</t>
  </si>
  <si>
    <t>Over 5 years</t>
  </si>
  <si>
    <t>Including:</t>
  </si>
  <si>
    <t>Level 1</t>
  </si>
  <si>
    <t>Level 2</t>
  </si>
  <si>
    <t>Level 3</t>
  </si>
  <si>
    <t>Redemptions</t>
  </si>
  <si>
    <t>F i n a n c i a l   a s s e t s</t>
  </si>
  <si>
    <t>F i n a n c i a l   l i a b i l i t i e s</t>
  </si>
  <si>
    <t>Total financial assets</t>
  </si>
  <si>
    <t>Gains and losses for the period:</t>
  </si>
  <si>
    <t xml:space="preserve">Value of realistic, cumulative gap of cash flows misfit (in PLN million) </t>
  </si>
  <si>
    <t>Purchases</t>
  </si>
  <si>
    <t>Issues</t>
  </si>
  <si>
    <t>Settlements</t>
  </si>
  <si>
    <t>Transfers into Level 3</t>
  </si>
  <si>
    <t>Transfers out of Level 3</t>
  </si>
  <si>
    <t xml:space="preserve">Of wich: Total gains or losses for the period included in profit or loss for assets held at the end of the reporting period </t>
  </si>
  <si>
    <t>Debt trading securities</t>
  </si>
  <si>
    <t>Equity trading securities</t>
  </si>
  <si>
    <t>Debt investment securities</t>
  </si>
  <si>
    <t>Equity investment securities</t>
  </si>
  <si>
    <t>Rating</t>
  </si>
  <si>
    <t>Government bonds</t>
  </si>
  <si>
    <t>Treasury bills</t>
  </si>
  <si>
    <t>AAA</t>
  </si>
  <si>
    <t>AA- to AA+</t>
  </si>
  <si>
    <t>A- to A+</t>
  </si>
  <si>
    <t>BBB+ to BBB-</t>
  </si>
  <si>
    <t>BB+ to BB-</t>
  </si>
  <si>
    <t>B+ to B-</t>
  </si>
  <si>
    <t>Lower than B-</t>
  </si>
  <si>
    <t>Unrated</t>
  </si>
  <si>
    <t>1.0 - 1.2</t>
  </si>
  <si>
    <t>2.4 - 2.6</t>
  </si>
  <si>
    <t>3.2 - 3.4</t>
  </si>
  <si>
    <t>4.2 - 4.6</t>
  </si>
  <si>
    <t>5.2 - 5.4</t>
  </si>
  <si>
    <t>5.6 - 5.8</t>
  </si>
  <si>
    <t>6.1 - 6.5</t>
  </si>
  <si>
    <t>Other receivables</t>
  </si>
  <si>
    <t>Total assets</t>
  </si>
  <si>
    <t>No.</t>
  </si>
  <si>
    <t>- listed</t>
  </si>
  <si>
    <t>- unlisted</t>
  </si>
  <si>
    <t>1-3 months</t>
  </si>
  <si>
    <t>3-12 months</t>
  </si>
  <si>
    <t>1-5 years</t>
  </si>
  <si>
    <t>Forward Rate Agreements (FRA)</t>
  </si>
  <si>
    <t>Options</t>
  </si>
  <si>
    <t>Futures contracts</t>
  </si>
  <si>
    <t>Total derivatives settled on a net basis</t>
  </si>
  <si>
    <t>housing and mortgage loans</t>
  </si>
  <si>
    <t>corporate &amp; institutional enterprises</t>
  </si>
  <si>
    <t xml:space="preserve">medium &amp; small enterprises </t>
  </si>
  <si>
    <t>Group</t>
  </si>
  <si>
    <t>PLN 000's</t>
  </si>
  <si>
    <t>As at the beginning of the period</t>
  </si>
  <si>
    <t>Overnight Index Swaps (OIS)</t>
  </si>
  <si>
    <t>Interest Rate Swaps (IRS)</t>
  </si>
  <si>
    <t>Cross Currency Interest Rate Swaps (CIRS)</t>
  </si>
  <si>
    <t>Tom-next index swaps (TOIS)</t>
  </si>
  <si>
    <t>Time range</t>
  </si>
  <si>
    <t>up to 3 working days</t>
  </si>
  <si>
    <t>up to 7 calendar days</t>
  </si>
  <si>
    <t>up to 15 calendar days</t>
  </si>
  <si>
    <t>up to 1 month</t>
  </si>
  <si>
    <t>- government bonds</t>
  </si>
  <si>
    <t>- treasury bills</t>
  </si>
  <si>
    <t>- deposit certificates</t>
  </si>
  <si>
    <t>- corporate bonds</t>
  </si>
  <si>
    <t>- communal bonds</t>
  </si>
  <si>
    <t>Debt securities</t>
  </si>
  <si>
    <t xml:space="preserve">Mean </t>
  </si>
  <si>
    <t>Maximum</t>
  </si>
  <si>
    <t>Minimum</t>
  </si>
  <si>
    <t>1-3 
months</t>
  </si>
  <si>
    <t>1-5 
years</t>
  </si>
  <si>
    <t>Debt securities: government bonds and  other eligible debt securities</t>
  </si>
  <si>
    <t>up to 2 months</t>
  </si>
  <si>
    <t>up to 3 months</t>
  </si>
  <si>
    <t>up to 4 months</t>
  </si>
  <si>
    <t>up to 5 months</t>
  </si>
  <si>
    <t>up to 6 months</t>
  </si>
  <si>
    <t>up to 7 months</t>
  </si>
  <si>
    <t>up to 8 months</t>
  </si>
  <si>
    <t>up to 9 months</t>
  </si>
  <si>
    <t>up to 10 months</t>
  </si>
  <si>
    <t>up to 11 months</t>
  </si>
  <si>
    <t>up to 12 months</t>
  </si>
  <si>
    <t xml:space="preserve">- medium &amp; small enterprises </t>
  </si>
  <si>
    <t>reverse repo / buy sell back transactions</t>
  </si>
  <si>
    <t>As at the end of the period</t>
  </si>
  <si>
    <t>Net liquidity gap</t>
  </si>
  <si>
    <t xml:space="preserve">Derivative financial instruments </t>
  </si>
  <si>
    <t>Hedge accounting adjustments related to fair value of hedged items</t>
  </si>
  <si>
    <t>as at 31.12.2011</t>
  </si>
  <si>
    <t>Provisions created</t>
  </si>
  <si>
    <t>%</t>
  </si>
  <si>
    <t>Real estate management</t>
  </si>
  <si>
    <t>Household customers</t>
  </si>
  <si>
    <t>Other assets, including tax assets</t>
  </si>
  <si>
    <t>Subordinated liabilities</t>
  </si>
  <si>
    <t>Guarantees,  banker's acceptances,  documentary and commercial letters of credit</t>
  </si>
  <si>
    <t>Loan commitments and other commitments</t>
  </si>
  <si>
    <t>Total financial liabilities</t>
  </si>
  <si>
    <t>Loans to individuals:</t>
  </si>
  <si>
    <t>Loans to corporate clients:</t>
  </si>
  <si>
    <t>Sectors</t>
  </si>
  <si>
    <t>PLN</t>
  </si>
  <si>
    <t>EUR</t>
  </si>
  <si>
    <t>USD</t>
  </si>
  <si>
    <t>CHF</t>
  </si>
  <si>
    <t>Other debt securities</t>
  </si>
  <si>
    <t>-</t>
  </si>
  <si>
    <t>Fair value</t>
  </si>
  <si>
    <t>Sales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</si>
  <si>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</si>
  <si>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</si>
  <si>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</si>
  <si>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</si>
  <si>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</si>
  <si>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</si>
  <si>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</si>
  <si>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</si>
  <si>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</si>
  <si>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</si>
  <si>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</si>
  <si>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</si>
  <si>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</si>
  <si>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</si>
  <si>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</si>
  <si>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</si>
  <si>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</si>
  <si>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11.</t>
  </si>
  <si>
    <t>20.</t>
  </si>
  <si>
    <t>PD-rating</t>
  </si>
  <si>
    <t>Loans and advances to public sector</t>
  </si>
  <si>
    <t>Poland</t>
  </si>
  <si>
    <t>n/a</t>
  </si>
  <si>
    <t>Cash and balances with the Central Bank</t>
  </si>
  <si>
    <t>Loans and advances to individuals</t>
  </si>
  <si>
    <t>current accounts</t>
  </si>
  <si>
    <t>term loans</t>
  </si>
  <si>
    <t>Loans and advances to corporate entities</t>
  </si>
  <si>
    <t>other</t>
  </si>
  <si>
    <t>term loans including:</t>
  </si>
  <si>
    <t>- housing and mortgage loans</t>
  </si>
  <si>
    <t xml:space="preserve">- corporate &amp; institutional enterprises </t>
  </si>
  <si>
    <t>ASSETS</t>
  </si>
  <si>
    <t>Loans and advances to banks</t>
  </si>
  <si>
    <t>Trading securities</t>
  </si>
  <si>
    <t>Derivative financial instruments</t>
  </si>
  <si>
    <t>Loans and advances  to customers</t>
  </si>
  <si>
    <t>Investment securities</t>
  </si>
  <si>
    <t>Liquidity risk (non-derivative instruments)</t>
  </si>
  <si>
    <t>Liquidity risk (derivatives)</t>
  </si>
  <si>
    <t>Currency derivatives:</t>
  </si>
  <si>
    <t xml:space="preserve"> -outflows</t>
  </si>
  <si>
    <t xml:space="preserve"> -inflows</t>
  </si>
  <si>
    <t xml:space="preserve">Derivatives settled on a gross basis  </t>
  </si>
  <si>
    <t>Derivatives settled on a net basis</t>
  </si>
  <si>
    <t>Tangible fixed assets</t>
  </si>
  <si>
    <t>T o t a l  a s s e t s</t>
  </si>
  <si>
    <t>Amounts due to the Central Bank</t>
  </si>
  <si>
    <t>Amounts due to other banks</t>
  </si>
  <si>
    <t>Non-interest bearing</t>
  </si>
  <si>
    <t>Other assets and derivative financial instruments</t>
  </si>
  <si>
    <t>Other liabilities and derivative financial instruments</t>
  </si>
  <si>
    <t>Total interest repricing gap</t>
  </si>
  <si>
    <t>Amounts due to customers</t>
  </si>
  <si>
    <t>Debt securities in issue</t>
  </si>
  <si>
    <t>Other liabilities</t>
  </si>
  <si>
    <t>Provisions</t>
  </si>
  <si>
    <t>T o t a l   l i a b i l i t i e s</t>
  </si>
  <si>
    <t>No rating</t>
  </si>
  <si>
    <t>S&amp;P</t>
  </si>
  <si>
    <t>AA+</t>
  </si>
  <si>
    <t>AA, AA-</t>
  </si>
  <si>
    <t>A+, 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</si>
  <si>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</si>
  <si>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</si>
  <si>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</si>
  <si>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</si>
  <si>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</si>
  <si>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</si>
  <si>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</si>
  <si>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</si>
  <si>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</si>
  <si>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</si>
  <si>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CCC+</t>
  </si>
  <si>
    <t>C, D-I, D-II</t>
  </si>
  <si>
    <t>Default</t>
  </si>
  <si>
    <t>Investment Grade</t>
  </si>
  <si>
    <t>Non-Investment Grade</t>
  </si>
  <si>
    <t>Sub-portfolio</t>
  </si>
  <si>
    <t>Total</t>
  </si>
  <si>
    <t>Metals</t>
  </si>
  <si>
    <t>Motorization</t>
  </si>
  <si>
    <t>Capital adequacy</t>
  </si>
  <si>
    <t>Default category</t>
  </si>
  <si>
    <t>CZK</t>
  </si>
  <si>
    <t>- hedging Interest Rate Swaps</t>
  </si>
  <si>
    <t>Hedge accounting adjustments related to fair value of hedged items - debt securities in issue</t>
  </si>
  <si>
    <t>19.</t>
  </si>
  <si>
    <t>Past due over 90 days</t>
  </si>
  <si>
    <t>VaR Mean</t>
  </si>
  <si>
    <t>VaR Maximum</t>
  </si>
  <si>
    <t>VaR Minimum</t>
  </si>
  <si>
    <t>Trading and investment securities</t>
  </si>
  <si>
    <t xml:space="preserve">Trading securities </t>
  </si>
  <si>
    <t xml:space="preserve">Investment debt securities </t>
  </si>
  <si>
    <t>Provision coverage 
(%)</t>
  </si>
  <si>
    <t>mBank Group</t>
  </si>
  <si>
    <t>mBank</t>
  </si>
  <si>
    <t>mLeasing</t>
  </si>
  <si>
    <t>More than 5 years</t>
  </si>
  <si>
    <t>*) position 'other' concerns these entities which do not use the same systems as mBank</t>
  </si>
  <si>
    <t>mBH</t>
  </si>
  <si>
    <t>DM mBanku</t>
  </si>
  <si>
    <t>21.</t>
  </si>
  <si>
    <t>22.</t>
  </si>
  <si>
    <t>Hotels and restaurants</t>
  </si>
  <si>
    <t>Other valuation techniques</t>
  </si>
  <si>
    <t>RECURRING FAIR VALUE MEASUREMENTS</t>
  </si>
  <si>
    <t>FINANCIAL ASSETS</t>
  </si>
  <si>
    <t>Equity securities</t>
  </si>
  <si>
    <t>TOTAL FINANCIAL ASSETS</t>
  </si>
  <si>
    <t>FINANCIAL LIABILITIES</t>
  </si>
  <si>
    <t>TOTAL RECURRING FAIR VALUE MEASUREMENTS</t>
  </si>
  <si>
    <t>Quoted prices in active markets</t>
  </si>
  <si>
    <t>Valuation techniques based on observable market data</t>
  </si>
  <si>
    <t>VALUATION ONLY FOR PURPOSES OF DISCLOSURE</t>
  </si>
  <si>
    <t>TRADING SECURITIES</t>
  </si>
  <si>
    <t>- money bills</t>
  </si>
  <si>
    <t>- mortgage bonds</t>
  </si>
  <si>
    <t>- banks bonds</t>
  </si>
  <si>
    <t>DERIVATIVE FINANCIAL INSTRUMENTS</t>
  </si>
  <si>
    <t>Derivative financial instruments held for trading</t>
  </si>
  <si>
    <t>- interest rate derivatives</t>
  </si>
  <si>
    <t>- foreign exchange derivatives</t>
  </si>
  <si>
    <t>- market risks derivatives</t>
  </si>
  <si>
    <t>Derivative financial instruments held for hedging</t>
  </si>
  <si>
    <t>- derivatives designated as fair value hedges</t>
  </si>
  <si>
    <t>- derivatives designated as cash flow hedges</t>
  </si>
  <si>
    <t>INVESTMENT SECURITIES</t>
  </si>
  <si>
    <t>Recognised in profit or loss:</t>
  </si>
  <si>
    <t>- Net trading income</t>
  </si>
  <si>
    <t>- Gains less losses from investment securities, investments in subsidiaries and associates</t>
  </si>
  <si>
    <t>Recognised in other comprehensive income:</t>
  </si>
  <si>
    <t xml:space="preserve">   - Available for sale financial assets</t>
  </si>
  <si>
    <t>Non-current assets held for sale</t>
  </si>
  <si>
    <t>Liabilities held for sale</t>
  </si>
  <si>
    <t>As at 31.12.2014</t>
  </si>
  <si>
    <t xml:space="preserve">Total </t>
  </si>
  <si>
    <t>VaR CS</t>
  </si>
  <si>
    <t>Wholesale trade</t>
  </si>
  <si>
    <t>Retail trade</t>
  </si>
  <si>
    <t xml:space="preserve">Public administration </t>
  </si>
  <si>
    <t>Fuels and chemicals</t>
  </si>
  <si>
    <t>Food sector</t>
  </si>
  <si>
    <t>Information and communication</t>
  </si>
  <si>
    <t>Transport and logistics</t>
  </si>
  <si>
    <t>Electronics and household equipment</t>
  </si>
  <si>
    <t>Industry</t>
  </si>
  <si>
    <t>Services</t>
  </si>
  <si>
    <t>Municipal services</t>
  </si>
  <si>
    <t>Textiles and clothing</t>
  </si>
  <si>
    <t>Education</t>
  </si>
  <si>
    <t>Agriculture</t>
  </si>
  <si>
    <t>collateral</t>
  </si>
  <si>
    <t>(PLN m)</t>
  </si>
  <si>
    <t>M1</t>
  </si>
  <si>
    <t>M2</t>
  </si>
  <si>
    <t>Mean</t>
  </si>
  <si>
    <t>NPV</t>
  </si>
  <si>
    <t xml:space="preserve">Intangible assets </t>
  </si>
  <si>
    <t>Transfer 
into level 1</t>
  </si>
  <si>
    <t>Transfer 
out of level 1</t>
  </si>
  <si>
    <t>add-on</t>
  </si>
  <si>
    <t>Fair value
%</t>
  </si>
  <si>
    <t>Banks</t>
  </si>
  <si>
    <t>(PLN mln)</t>
  </si>
  <si>
    <t>Financial activities</t>
  </si>
  <si>
    <t xml:space="preserve">Power, power and heating distribution </t>
  </si>
  <si>
    <t>Construction</t>
  </si>
  <si>
    <t>Forestry</t>
  </si>
  <si>
    <t>Scientific and technical activities</t>
  </si>
  <si>
    <t>Arts, entertainment</t>
  </si>
  <si>
    <t>Construction materials</t>
  </si>
  <si>
    <t xml:space="preserve">Mining </t>
  </si>
  <si>
    <t>Other manufactoring</t>
  </si>
  <si>
    <t>Health care</t>
  </si>
  <si>
    <t>31.12.2015</t>
  </si>
  <si>
    <t>Type of risk</t>
  </si>
  <si>
    <t>Information</t>
  </si>
  <si>
    <t>Disclosures regarding capital adequacy</t>
  </si>
  <si>
    <t>Management Board Report</t>
  </si>
  <si>
    <t>General information</t>
  </si>
  <si>
    <t>Location of risk management disclosures</t>
  </si>
  <si>
    <t>Glossary of terms</t>
  </si>
  <si>
    <t>Principles of risk management</t>
  </si>
  <si>
    <t>Division of responsibilities in the risk management process</t>
  </si>
  <si>
    <t>Risk appetite</t>
  </si>
  <si>
    <t>Capital planning</t>
  </si>
  <si>
    <t>Credit risk</t>
  </si>
  <si>
    <t>Collaterals accepted</t>
  </si>
  <si>
    <t>Rating system</t>
  </si>
  <si>
    <t>Monitoring and validation of models</t>
  </si>
  <si>
    <t>Counterparty risk that arises from derivative transactions</t>
  </si>
  <si>
    <t>Concentration risk</t>
  </si>
  <si>
    <t>Market risk</t>
  </si>
  <si>
    <t>Tools and measures</t>
  </si>
  <si>
    <t>Interest rate risk in the banking book</t>
  </si>
  <si>
    <t>Currency risk</t>
  </si>
  <si>
    <t>Liquidity risk and funding</t>
  </si>
  <si>
    <t>Funding sources</t>
  </si>
  <si>
    <t>Operational risk</t>
  </si>
  <si>
    <t>Operational losses</t>
  </si>
  <si>
    <t>Other types of risk</t>
  </si>
  <si>
    <t>Business risk</t>
  </si>
  <si>
    <t>Model risk</t>
  </si>
  <si>
    <t>Reputational risk</t>
  </si>
  <si>
    <t>Capital risk</t>
  </si>
  <si>
    <t>Annual Report of mBank Group</t>
  </si>
  <si>
    <t>Consolidated Financial Statements</t>
  </si>
  <si>
    <t>Gross carrying amount</t>
  </si>
  <si>
    <t>Of which defaulted</t>
  </si>
  <si>
    <t>Net value</t>
  </si>
  <si>
    <t xml:space="preserve">  -  Current accounts</t>
  </si>
  <si>
    <t xml:space="preserve">  -  Term loans, including:</t>
  </si>
  <si>
    <t>Outputs</t>
  </si>
  <si>
    <t>New forbearance</t>
  </si>
  <si>
    <t>Changes on existing loans</t>
  </si>
  <si>
    <t>Refinancing</t>
  </si>
  <si>
    <t>Modification of terms and conditions</t>
  </si>
  <si>
    <t>Other countries</t>
  </si>
  <si>
    <t>31.12.2015
Overdue period</t>
  </si>
  <si>
    <t>Not past due</t>
  </si>
  <si>
    <t>Past due less than 30 days</t>
  </si>
  <si>
    <t>Past due 31 - 90 days</t>
  </si>
  <si>
    <t>31.12.2015
Sectors</t>
  </si>
  <si>
    <t>31 December 2015</t>
  </si>
  <si>
    <t>Liabilities (by contractual maturity dates) as at 31.12.2015</t>
  </si>
  <si>
    <t>Assets Measured at Fair Value Based on Level 3
- changes in 2015</t>
  </si>
  <si>
    <t>Transfers between levels in  2015</t>
  </si>
  <si>
    <t>As at 31.12.2015</t>
  </si>
  <si>
    <t>Investments in joint ventures</t>
  </si>
  <si>
    <t>medium</t>
  </si>
  <si>
    <t>low</t>
  </si>
  <si>
    <t>high</t>
  </si>
  <si>
    <t>Operational risk  category</t>
  </si>
  <si>
    <t>Distribution</t>
  </si>
  <si>
    <t>Crimes committed by outsiders</t>
  </si>
  <si>
    <t>Customers, products and business practices</t>
  </si>
  <si>
    <t>Execution, delivery and process management</t>
  </si>
  <si>
    <t>CCP</t>
  </si>
  <si>
    <t>ES</t>
  </si>
  <si>
    <t>Base ST</t>
  </si>
  <si>
    <t>CS ST</t>
  </si>
  <si>
    <t>Total ST</t>
  </si>
  <si>
    <t>Stressed VaR IR</t>
  </si>
  <si>
    <t>Stressed VaR FX</t>
  </si>
  <si>
    <t>Stressed VaR EQ</t>
  </si>
  <si>
    <t>Stressed VaR CS</t>
  </si>
  <si>
    <t>Stressed VaR</t>
  </si>
  <si>
    <t>ES średni</t>
  </si>
  <si>
    <t>ES max</t>
  </si>
  <si>
    <t>ES min</t>
  </si>
  <si>
    <t>Stressed VaR Mean</t>
  </si>
  <si>
    <t>Stressed VaR Maximum</t>
  </si>
  <si>
    <t>Stressed VaR Minimum</t>
  </si>
  <si>
    <t>ES mean</t>
  </si>
  <si>
    <t>Bank</t>
  </si>
  <si>
    <t>Value of Liquidity Reserves (in PLN million)</t>
  </si>
  <si>
    <t>gap (31.12.2015)</t>
  </si>
  <si>
    <t xml:space="preserve">bucket </t>
  </si>
  <si>
    <t>cumulative</t>
  </si>
  <si>
    <t>up to 1 working day</t>
  </si>
  <si>
    <t>M3</t>
  </si>
  <si>
    <t>M4</t>
  </si>
  <si>
    <t>Measure*</t>
  </si>
  <si>
    <t>Issuer</t>
  </si>
  <si>
    <t>Change of fair value resulting from change in credit risk</t>
  </si>
  <si>
    <t>Credit institutions</t>
  </si>
  <si>
    <t>Non-financial customers</t>
  </si>
  <si>
    <t>EaR  (PLN 000's)</t>
  </si>
  <si>
    <t>Interest rate risk</t>
  </si>
  <si>
    <t xml:space="preserve">Total VaR </t>
  </si>
  <si>
    <t>for position expressed in PLN</t>
  </si>
  <si>
    <t>for position expressed in USD</t>
  </si>
  <si>
    <t>for position expressed in EUR</t>
  </si>
  <si>
    <t>Transfer 
into level 2</t>
  </si>
  <si>
    <t>Transfer 
out of level 2</t>
  </si>
  <si>
    <t>PLN million</t>
  </si>
  <si>
    <t>LCR</t>
  </si>
  <si>
    <t>23.</t>
  </si>
  <si>
    <t>VaR IR Mean</t>
  </si>
  <si>
    <t>VaR FX Mean</t>
  </si>
  <si>
    <t>VaR EQ mean</t>
  </si>
  <si>
    <t>VaR CS Mean</t>
  </si>
  <si>
    <t>31.12.2016</t>
  </si>
  <si>
    <t>Location of information for 2016</t>
  </si>
  <si>
    <t>As at 31.12.2016</t>
  </si>
  <si>
    <t>31.12.2016
Type of concession</t>
  </si>
  <si>
    <t>31.12.2015
Type of concession</t>
  </si>
  <si>
    <t>31.12.2016
Overdue period</t>
  </si>
  <si>
    <t>31.12.2016
Sectors</t>
  </si>
  <si>
    <t>31 December 2016</t>
  </si>
  <si>
    <t>gap (31.12.2016)</t>
  </si>
  <si>
    <t>Liabilities (by contractual maturity dates) as at 31.12.2016</t>
  </si>
  <si>
    <t>Assets (by remaining  contractual  maturity dates) as at 31.12.2016</t>
  </si>
  <si>
    <t>Assets (by remaining  contractual  maturity dates) as at 31.12.2015</t>
  </si>
  <si>
    <t>Assets Measured at Fair Value Based on Level 3
- changes in 2016</t>
  </si>
  <si>
    <t>- Available for sale financial assets</t>
  </si>
  <si>
    <t>Client type</t>
  </si>
  <si>
    <t>Credit exposure 2016
(PLN m)</t>
  </si>
  <si>
    <t>Bank CSA</t>
  </si>
  <si>
    <t>Bank uncollateralized</t>
  </si>
  <si>
    <t>Corpo collateralized</t>
  </si>
  <si>
    <t>Corpo limit</t>
  </si>
  <si>
    <t>Non-Bank Financial Institution</t>
  </si>
  <si>
    <t>Private Banking</t>
  </si>
  <si>
    <t>Principal exposure           (in PLN thousand)</t>
  </si>
  <si>
    <t>Principal exposure  
(in PLN thousand)</t>
  </si>
  <si>
    <t>ANL Base 1M**</t>
  </si>
  <si>
    <t>ANL Base 1Y**</t>
  </si>
  <si>
    <t>ANL Stress 1M**</t>
  </si>
  <si>
    <t>ANL Stress 1Y**</t>
  </si>
  <si>
    <t>ANL Market 1M**</t>
  </si>
  <si>
    <t>ANL Combined 1M**</t>
  </si>
  <si>
    <t>LCR Group ***</t>
  </si>
  <si>
    <t>Value of net losses in relations to the value of gross profit</t>
  </si>
  <si>
    <t>Transfers between levels in  2016</t>
  </si>
  <si>
    <t>Credit exposure 2015
(PLN m)</t>
  </si>
  <si>
    <t>Corporates and other customers</t>
  </si>
  <si>
    <t>ES  (31.12.2016)</t>
  </si>
  <si>
    <t>ES  (31.12.2015)</t>
  </si>
  <si>
    <t>External environment – regulatory standards</t>
  </si>
  <si>
    <t>Risk culture</t>
  </si>
  <si>
    <t>The risk management process documentation</t>
  </si>
  <si>
    <t>Internal capital adequacy assessment process (ICAAP)</t>
  </si>
  <si>
    <t>Stress tests within ICAAP</t>
  </si>
  <si>
    <t>p. 40</t>
  </si>
  <si>
    <t>p. 3</t>
  </si>
  <si>
    <t>p. 41</t>
  </si>
  <si>
    <t>p. 42</t>
  </si>
  <si>
    <t>p. 43</t>
  </si>
  <si>
    <t>p. 47</t>
  </si>
  <si>
    <t>p. 49</t>
  </si>
  <si>
    <t>p. 50</t>
  </si>
  <si>
    <t>p. 27</t>
  </si>
  <si>
    <t>p. 53</t>
  </si>
  <si>
    <t>p. 54</t>
  </si>
  <si>
    <t>p. 29</t>
  </si>
  <si>
    <t>p. 9</t>
  </si>
  <si>
    <t>Organization of risk management</t>
  </si>
  <si>
    <t>Credit policy</t>
  </si>
  <si>
    <t>Calculating impairment charges and provisions</t>
  </si>
  <si>
    <t>mBank Group forbearance policy</t>
  </si>
  <si>
    <t>p. 59</t>
  </si>
  <si>
    <t>p. 55</t>
  </si>
  <si>
    <t>p. 63</t>
  </si>
  <si>
    <t>p. 57</t>
  </si>
  <si>
    <t>p. 63, 66</t>
  </si>
  <si>
    <t>p. 64</t>
  </si>
  <si>
    <t>p. 60</t>
  </si>
  <si>
    <t>p. 69</t>
  </si>
  <si>
    <t>p. 68</t>
  </si>
  <si>
    <t>p. 70</t>
  </si>
  <si>
    <t>The strategy of market risk</t>
  </si>
  <si>
    <t>Risk measurement</t>
  </si>
  <si>
    <t>Strategy of liquidity risk</t>
  </si>
  <si>
    <t>The measurement, limiting and reporting the liquidity risk</t>
  </si>
  <si>
    <t>Compliance risk</t>
  </si>
  <si>
    <t>Leverage ratio</t>
  </si>
  <si>
    <t>p. 72</t>
  </si>
  <si>
    <t>p. 73</t>
  </si>
  <si>
    <t>p. 74</t>
  </si>
  <si>
    <t>p. 71</t>
  </si>
  <si>
    <t>p. 78</t>
  </si>
  <si>
    <t>p. 77</t>
  </si>
  <si>
    <t>p. 81</t>
  </si>
  <si>
    <t>p. 84</t>
  </si>
  <si>
    <t>p. 86</t>
  </si>
  <si>
    <t>p. 89</t>
  </si>
  <si>
    <t>p. 80</t>
  </si>
  <si>
    <t>p. 90</t>
  </si>
  <si>
    <t>p. 91</t>
  </si>
  <si>
    <t>p. 92</t>
  </si>
  <si>
    <t>p. 93</t>
  </si>
  <si>
    <t>p. 76</t>
  </si>
  <si>
    <t>p. 166</t>
  </si>
  <si>
    <t>p. 79, 94, 95</t>
  </si>
  <si>
    <t>p. 41, 42, 166</t>
  </si>
  <si>
    <t>p. 58</t>
  </si>
  <si>
    <t>Forbearance portfolio</t>
  </si>
  <si>
    <t>Changes in the carrying value of the forborne exposures</t>
  </si>
  <si>
    <t>Forborne exposures by type of concession</t>
  </si>
  <si>
    <t>Forborne exposures by geographical breakdown</t>
  </si>
  <si>
    <t>Forborne, not impaired exposures by period of overdue</t>
  </si>
  <si>
    <t>Forborne, impaired exposures by period of overdue</t>
  </si>
  <si>
    <t>Forborne exposures by the industry</t>
  </si>
  <si>
    <t>Derivatives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</si>
</sst>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;\(#,##0\);&quot;-&quot;"/>
    <numFmt numFmtId="174" formatCode="#,##0.00;\(#,##0.00\);&quot;-&quot;"/>
    <numFmt numFmtId="175" formatCode="#,##0;[Red]\(#,##0\)"/>
    <numFmt numFmtId="176" formatCode="#,##0.00;[Red]\(#,##0.00\)"/>
    <numFmt numFmtId="177" formatCode="0.0000"/>
    <numFmt numFmtId="178" formatCode="_-\ #,##0.0000\ ;\(#,##0.0000\);_-* &quot;-&quot;\ _z_ł_-;_-@_-"/>
    <numFmt numFmtId="179" formatCode="0.00%;\(0.00%\)"/>
    <numFmt numFmtId="180" formatCode="0.000%"/>
    <numFmt numFmtId="181" formatCode="[$-415]d\ mmmm\ yyyy;@"/>
    <numFmt numFmtId="182" formatCode="#,##0;\(#,##0\);&quot;-&quot;;"/>
    <numFmt numFmtId="183" formatCode="dd\-mm\-yy"/>
    <numFmt numFmtId="184" formatCode="#,##0;\ \(#,##0\);&quot;-&quot;"/>
    <numFmt numFmtId="185" formatCode="[$-809]dd\ mmmm\ yyyy"/>
    <numFmt numFmtId="186" formatCode="#,##0.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[$-415]d\ mmmm\ yyyy"/>
    <numFmt numFmtId="192" formatCode="#,##0;\(#,##0\)"/>
    <numFmt numFmtId="193" formatCode="0.0"/>
    <numFmt numFmtId="194" formatCode="#,##0.00\ &quot;£&quot;"/>
    <numFmt numFmtId="195" formatCode="0.00000"/>
    <numFmt numFmtId="196" formatCode="0.0%"/>
    <numFmt numFmtId="197" formatCode="#,##0.00;\ \(#,##0.00\);&quot;-&quot;"/>
    <numFmt numFmtId="198" formatCode="_(* #,##0_);_(* \(#,##0\);_(* &quot;-&quot;??_);_(@_)"/>
    <numFmt numFmtId="199" formatCode="0.0000%"/>
    <numFmt numFmtId="200" formatCode="#,##0.000"/>
    <numFmt numFmtId="201" formatCode="#,##0_ ;\-#,##0\ "/>
    <numFmt numFmtId="202" formatCode="#,##0.0;[Red]\(#,##0.0\)"/>
    <numFmt numFmtId="203" formatCode="0.0000000"/>
    <numFmt numFmtId="204" formatCode="0.000000000%"/>
    <numFmt numFmtId="205" formatCode="#,##0.0000"/>
    <numFmt numFmtId="206" formatCode="#,##0.0;\(#,##0.0\);&quot;-&quot;"/>
  </numFmts>
  <fonts count="10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b/>
      <sz val="8"/>
      <color indexed="9"/>
      <name val="Trebuchet MS"/>
      <family val="2"/>
    </font>
    <font>
      <sz val="8"/>
      <color indexed="9"/>
      <name val="Trebuchet MS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i/>
      <sz val="8"/>
      <name val="Verdana"/>
      <family val="2"/>
    </font>
    <font>
      <sz val="8"/>
      <color indexed="53"/>
      <name val="Verdana"/>
      <family val="2"/>
    </font>
    <font>
      <b/>
      <sz val="8"/>
      <color indexed="17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sz val="8"/>
      <color indexed="63"/>
      <name val="Trebuchet MS"/>
      <family val="2"/>
    </font>
    <font>
      <b/>
      <sz val="12"/>
      <color indexed="10"/>
      <name val="Verdana"/>
      <family val="2"/>
    </font>
    <font>
      <b/>
      <sz val="8"/>
      <color indexed="63"/>
      <name val="Trebuchet MS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Verdana"/>
      <family val="2"/>
    </font>
    <font>
      <b/>
      <sz val="9"/>
      <color indexed="10"/>
      <name val="Verdan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9"/>
      <color indexed="63"/>
      <name val="Verdana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9"/>
      <color indexed="63"/>
      <name val="Verdana"/>
      <family val="2"/>
    </font>
    <font>
      <i/>
      <sz val="8"/>
      <color indexed="63"/>
      <name val="Verdana"/>
      <family val="2"/>
    </font>
    <font>
      <b/>
      <u val="single"/>
      <sz val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201C17"/>
      <name val="Verdana"/>
      <family val="2"/>
    </font>
    <font>
      <b/>
      <sz val="8"/>
      <color rgb="FF201C17"/>
      <name val="Verdana"/>
      <family val="2"/>
    </font>
    <font>
      <b/>
      <sz val="9"/>
      <color rgb="FFFF0000"/>
      <name val="Verdana"/>
      <family val="2"/>
    </font>
    <font>
      <sz val="11"/>
      <color rgb="FF000000"/>
      <name val="Calibri"/>
      <family val="2"/>
    </font>
    <font>
      <b/>
      <sz val="9"/>
      <color rgb="FF201C17"/>
      <name val="Verdana"/>
      <family val="2"/>
    </font>
    <font>
      <sz val="9"/>
      <color rgb="FF201C17"/>
      <name val="Verdana"/>
      <family val="2"/>
    </font>
    <font>
      <i/>
      <sz val="9"/>
      <color rgb="FF201C17"/>
      <name val="Verdana"/>
      <family val="2"/>
    </font>
    <font>
      <b/>
      <sz val="8"/>
      <color rgb="FFFFFFFF"/>
      <name val="Verdana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FF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  <font>
      <b/>
      <i/>
      <sz val="9"/>
      <color rgb="FF201C17"/>
      <name val="Verdana"/>
      <family val="2"/>
    </font>
    <font>
      <b/>
      <sz val="10"/>
      <color rgb="FFFF0000"/>
      <name val="Verdana"/>
      <family val="2"/>
    </font>
    <font>
      <i/>
      <sz val="8"/>
      <color rgb="FF201C17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77BD"/>
        <bgColor indexed="64"/>
      </patternFill>
    </fill>
    <fill>
      <patternFill patternType="solid">
        <fgColor rgb="FF0077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18A035"/>
        <bgColor indexed="64"/>
      </patternFill>
    </fill>
    <fill>
      <patternFill patternType="solid">
        <fgColor rgb="FF18A035"/>
        <bgColor indexed="64"/>
      </patternFill>
    </fill>
  </fills>
  <borders count="1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>
        <color rgb="FF0077BD"/>
      </right>
      <top style="thin">
        <color rgb="FF0077BD"/>
      </top>
      <bottom style="medium">
        <color rgb="FF0077BD"/>
      </bottom>
    </border>
    <border>
      <left/>
      <right style="medium">
        <color rgb="FF0077BD"/>
      </right>
      <top style="medium">
        <color rgb="FF0077BD"/>
      </top>
      <bottom style="medium">
        <color rgb="FF0077BD"/>
      </bottom>
    </border>
    <border>
      <left/>
      <right style="medium">
        <color rgb="FF0077BD"/>
      </right>
      <top style="thin">
        <color rgb="FF0077BD"/>
      </top>
      <bottom style="thin">
        <color rgb="FF0077BD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rgb="FF0077BD"/>
      </left>
      <right style="medium">
        <color rgb="FF0077BD"/>
      </right>
      <top style="medium">
        <color rgb="FF0077BD"/>
      </top>
      <bottom style="medium">
        <color rgb="FF0077BD"/>
      </bottom>
    </border>
    <border>
      <left style="medium">
        <color rgb="FF0077BD"/>
      </left>
      <right style="medium">
        <color rgb="FF0077BD"/>
      </right>
      <top/>
      <bottom style="thin">
        <color rgb="FF0077BD"/>
      </bottom>
    </border>
    <border>
      <left style="medium">
        <color rgb="FF0077BD"/>
      </left>
      <right style="medium">
        <color rgb="FF0077BD"/>
      </right>
      <top style="thin">
        <color rgb="FF0077BD"/>
      </top>
      <bottom style="thin">
        <color rgb="FF0077BD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rgb="FF0077BD"/>
      </left>
      <right style="medium">
        <color rgb="FF0077BD"/>
      </right>
      <top style="medium">
        <color rgb="FF0077BD"/>
      </top>
      <bottom style="thin">
        <color rgb="FF0077BD"/>
      </bottom>
    </border>
    <border>
      <left style="medium">
        <color rgb="FF0077BD"/>
      </left>
      <right style="medium">
        <color rgb="FF0077BD"/>
      </right>
      <top style="thin">
        <color rgb="FF0077BD"/>
      </top>
      <bottom style="medium">
        <color rgb="FF0077BD"/>
      </bottom>
    </border>
    <border>
      <left/>
      <right style="medium">
        <color rgb="FF0077BD"/>
      </right>
      <top/>
      <bottom style="medium">
        <color rgb="FF0077BD"/>
      </bottom>
    </border>
    <border>
      <left/>
      <right style="medium">
        <color rgb="FF0077BD"/>
      </right>
      <top style="medium">
        <color rgb="FF0077BD"/>
      </top>
      <bottom style="thin">
        <color rgb="FF0077BD"/>
      </bottom>
    </border>
    <border>
      <left/>
      <right style="medium">
        <color rgb="FF0077BD"/>
      </right>
      <top/>
      <bottom style="thin">
        <color rgb="FF0077BD"/>
      </bottom>
    </border>
    <border>
      <left style="medium">
        <color rgb="FF0077BD"/>
      </left>
      <right/>
      <top style="thin">
        <color rgb="FF0077BD"/>
      </top>
      <bottom style="medium">
        <color rgb="FF0077BD"/>
      </bottom>
    </border>
    <border>
      <left style="medium">
        <color rgb="FF0077BD"/>
      </left>
      <right/>
      <top style="thin">
        <color rgb="FF0077BD"/>
      </top>
      <bottom style="thin">
        <color rgb="FF0077BD"/>
      </bottom>
    </border>
    <border>
      <left style="medium">
        <color rgb="FF0077BD"/>
      </left>
      <right/>
      <top style="medium">
        <color rgb="FF0077BD"/>
      </top>
      <bottom style="thin">
        <color rgb="FF0077BD"/>
      </bottom>
    </border>
    <border>
      <left style="medium">
        <color rgb="FF0077BD"/>
      </left>
      <right/>
      <top style="medium">
        <color rgb="FF0077BD"/>
      </top>
      <bottom style="medium">
        <color rgb="FF0077BD"/>
      </bottom>
    </border>
    <border>
      <left style="medium">
        <color rgb="FF0077BD"/>
      </left>
      <right/>
      <top/>
      <bottom style="thin">
        <color rgb="FF0077BD"/>
      </bottom>
    </border>
    <border>
      <left/>
      <right style="medium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>
        <color indexed="63"/>
      </left>
      <right/>
      <top style="medium">
        <color indexed="9"/>
      </top>
      <bottom style="medium">
        <color indexed="9"/>
      </bottom>
    </border>
    <border>
      <left style="medium">
        <color rgb="FF0077BD"/>
      </left>
      <right style="medium">
        <color rgb="FF0077BD"/>
      </right>
      <top/>
      <bottom style="medium">
        <color rgb="FF0077BD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rgb="FF0077BD"/>
      </left>
      <right style="thin">
        <color indexed="9"/>
      </right>
      <top/>
      <bottom style="medium">
        <color rgb="FF0077BD"/>
      </bottom>
    </border>
    <border>
      <left style="medium">
        <color rgb="FF0077BD"/>
      </left>
      <right style="thin">
        <color indexed="9"/>
      </right>
      <top style="medium">
        <color rgb="FF0077BD"/>
      </top>
      <bottom style="medium">
        <color rgb="FF0077BD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rgb="FF0077BD"/>
      </right>
      <top style="medium">
        <color indexed="9"/>
      </top>
      <bottom style="thin">
        <color rgb="FF0077BD"/>
      </bottom>
    </border>
    <border>
      <left style="medium">
        <color rgb="FF0077BD"/>
      </left>
      <right style="medium">
        <color rgb="FF0077BD"/>
      </right>
      <top style="medium">
        <color indexed="9"/>
      </top>
      <bottom style="thin">
        <color rgb="FF0077BD"/>
      </bottom>
    </border>
    <border>
      <left style="medium">
        <color rgb="FF0077BD"/>
      </left>
      <right/>
      <top style="medium">
        <color indexed="9"/>
      </top>
      <bottom style="thin">
        <color rgb="FF0077BD"/>
      </bottom>
    </border>
    <border>
      <left/>
      <right style="medium">
        <color rgb="FF0077BD"/>
      </right>
      <top style="thin">
        <color rgb="FF0077BD"/>
      </top>
      <bottom/>
    </border>
    <border>
      <left style="medium">
        <color rgb="FF0077BD"/>
      </left>
      <right style="medium">
        <color rgb="FF0077BD"/>
      </right>
      <top style="thin">
        <color rgb="FF0077BD"/>
      </top>
      <bottom/>
    </border>
    <border>
      <left style="medium">
        <color rgb="FF0077BD"/>
      </left>
      <right/>
      <top style="thin">
        <color rgb="FF0077BD"/>
      </top>
      <bottom/>
    </border>
    <border>
      <left style="thin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77BD"/>
      </right>
      <top style="thin">
        <color rgb="FFFFFFFF"/>
      </top>
      <bottom style="thin">
        <color rgb="FF0077BD"/>
      </bottom>
    </border>
    <border>
      <left/>
      <right style="thin">
        <color rgb="FF0077BD"/>
      </right>
      <top style="thin">
        <color rgb="FF0077BD"/>
      </top>
      <bottom style="thin">
        <color rgb="FF0077BD"/>
      </bottom>
    </border>
    <border>
      <left/>
      <right style="thin">
        <color rgb="FF0077BD"/>
      </right>
      <top style="thin">
        <color rgb="FF0077BD"/>
      </top>
      <bottom style="medium">
        <color rgb="FF0077BD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thin">
        <color indexed="9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thin">
        <color indexed="9"/>
      </bottom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9"/>
      </bottom>
    </border>
    <border>
      <left/>
      <right style="medium">
        <color rgb="FF0077BD"/>
      </right>
      <top style="thin">
        <color indexed="9"/>
      </top>
      <bottom style="thin">
        <color rgb="FF0077BD"/>
      </bottom>
    </border>
    <border>
      <left style="medium">
        <color rgb="FF0077BD"/>
      </left>
      <right style="medium">
        <color rgb="FF0077BD"/>
      </right>
      <top style="thin">
        <color indexed="9"/>
      </top>
      <bottom style="thin">
        <color rgb="FF0077BD"/>
      </bottom>
    </border>
    <border>
      <left style="medium">
        <color rgb="FF0077BD"/>
      </left>
      <right/>
      <top style="thin">
        <color indexed="9"/>
      </top>
      <bottom style="thin">
        <color rgb="FF0077BD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rgb="FF0077BD"/>
      </right>
      <top style="medium">
        <color theme="0"/>
      </top>
      <bottom style="thin">
        <color rgb="FF0077BD"/>
      </bottom>
    </border>
    <border>
      <left style="medium">
        <color rgb="FF0077BD"/>
      </left>
      <right style="medium">
        <color rgb="FF0077BD"/>
      </right>
      <top style="medium">
        <color theme="0"/>
      </top>
      <bottom style="thin">
        <color rgb="FF0077BD"/>
      </bottom>
    </border>
    <border>
      <left style="medium">
        <color rgb="FF0077BD"/>
      </left>
      <right/>
      <top style="medium">
        <color theme="0"/>
      </top>
      <bottom style="thin">
        <color rgb="FF0077BD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/>
      <bottom/>
    </border>
    <border>
      <left style="thin">
        <color theme="0"/>
      </left>
      <right style="medium">
        <color rgb="FF0070C0"/>
      </right>
      <top/>
      <bottom style="thin">
        <color rgb="FF0070C0"/>
      </bottom>
    </border>
    <border>
      <left style="medium">
        <color rgb="FF0070C0"/>
      </left>
      <right style="medium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theme="0"/>
      </right>
      <top/>
      <bottom style="thin">
        <color rgb="FF0070C0"/>
      </bottom>
    </border>
    <border>
      <left style="thin">
        <color theme="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theme="0"/>
      </right>
      <top style="thin">
        <color rgb="FF0070C0"/>
      </top>
      <bottom style="thin">
        <color rgb="FF0070C0"/>
      </bottom>
    </border>
    <border>
      <left style="thin">
        <color theme="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theme="0"/>
      </right>
      <top style="thin">
        <color rgb="FF0070C0"/>
      </top>
      <bottom style="medium">
        <color rgb="FF0070C0"/>
      </bottom>
    </border>
    <border>
      <left style="thin">
        <color theme="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theme="0"/>
      </right>
      <top style="medium">
        <color rgb="FF0070C0"/>
      </top>
      <bottom style="medium">
        <color rgb="FF0070C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 style="medium">
        <color theme="0"/>
      </top>
      <bottom style="medium">
        <color rgb="FF0070C0"/>
      </bottom>
    </border>
    <border>
      <left style="medium">
        <color rgb="FF0070C0"/>
      </left>
      <right/>
      <top style="medium">
        <color theme="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thick">
        <color rgb="FFFFFFFF"/>
      </right>
      <top style="medium">
        <color rgb="FFFFFFFF"/>
      </top>
      <bottom/>
    </border>
    <border>
      <left style="thick">
        <color rgb="FFFFFFFF"/>
      </left>
      <right style="medium">
        <color rgb="FF0077BD"/>
      </right>
      <top style="thin">
        <color rgb="FF0077BD"/>
      </top>
      <bottom style="thin">
        <color rgb="FF0077BD"/>
      </bottom>
    </border>
    <border>
      <left style="medium">
        <color rgb="FF0077BD"/>
      </left>
      <right style="thick">
        <color rgb="FFFFFFFF"/>
      </right>
      <top style="thin">
        <color rgb="FF0077BD"/>
      </top>
      <bottom style="thin">
        <color rgb="FF0077BD"/>
      </bottom>
    </border>
    <border>
      <left style="thick">
        <color rgb="FFFFFFFF"/>
      </left>
      <right style="medium">
        <color rgb="FF0077BD"/>
      </right>
      <top style="thin">
        <color rgb="FF0077BD"/>
      </top>
      <bottom style="medium">
        <color rgb="FF0077BD"/>
      </bottom>
    </border>
    <border>
      <left style="medium">
        <color rgb="FF0077BD"/>
      </left>
      <right style="thick">
        <color rgb="FFFFFFFF"/>
      </right>
      <top style="thin">
        <color rgb="FF0077BD"/>
      </top>
      <bottom style="medium">
        <color rgb="FF0077BD"/>
      </bottom>
    </border>
    <border>
      <left/>
      <right style="medium">
        <color rgb="FFFFFFFF"/>
      </right>
      <top style="medium">
        <color rgb="FFFFFFFF"/>
      </top>
      <bottom/>
    </border>
    <border>
      <left/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theme="0"/>
      </right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rgb="FFFFFFFF"/>
      </left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/>
      <right style="medium">
        <color rgb="FFFFFFFF"/>
      </right>
      <top/>
      <bottom style="thick">
        <color rgb="FFFFFFFF"/>
      </bottom>
    </border>
    <border>
      <left/>
      <right/>
      <top style="medium">
        <color rgb="FF787B7C"/>
      </top>
      <bottom style="medium">
        <color rgb="FF787B7C"/>
      </bottom>
    </border>
    <border>
      <left style="medium">
        <color theme="0"/>
      </left>
      <right style="medium">
        <color theme="0"/>
      </right>
      <top/>
      <bottom style="thin">
        <color indexed="9"/>
      </bottom>
    </border>
    <border>
      <left style="medium">
        <color theme="0"/>
      </left>
      <right/>
      <top/>
      <bottom style="thin">
        <color indexed="9"/>
      </bottom>
    </border>
    <border>
      <left/>
      <right style="medium">
        <color rgb="FF787B7C"/>
      </right>
      <top style="medium">
        <color rgb="FF787B7C"/>
      </top>
      <bottom style="medium">
        <color rgb="FF787B7C"/>
      </bottom>
    </border>
    <border>
      <left style="medium">
        <color rgb="FF787B7C"/>
      </left>
      <right style="medium">
        <color rgb="FF787B7C"/>
      </right>
      <top style="medium">
        <color rgb="FF787B7C"/>
      </top>
      <bottom style="medium">
        <color rgb="FF787B7C"/>
      </bottom>
    </border>
    <border>
      <left style="medium">
        <color rgb="FF787B7C"/>
      </left>
      <right/>
      <top style="medium">
        <color rgb="FF787B7C"/>
      </top>
      <bottom style="medium">
        <color rgb="FF787B7C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rgb="FF0077BD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rgb="FF0077BD"/>
      </bottom>
    </border>
    <border>
      <left style="thin">
        <color indexed="9"/>
      </left>
      <right/>
      <top style="thin">
        <color indexed="9"/>
      </top>
      <bottom style="medium">
        <color rgb="FF0077BD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rgb="FF0077BD"/>
      </top>
      <bottom style="medium">
        <color rgb="FF0077BD"/>
      </bottom>
    </border>
    <border>
      <left/>
      <right/>
      <top style="thin">
        <color indexed="9"/>
      </top>
      <bottom style="medium">
        <color rgb="FF0077BD"/>
      </bottom>
    </border>
    <border>
      <left/>
      <right/>
      <top style="medium">
        <color rgb="FF0077BD"/>
      </top>
      <bottom/>
    </border>
    <border>
      <left style="medium">
        <color theme="0"/>
      </left>
      <right/>
      <top/>
      <bottom style="medium">
        <color theme="0"/>
      </bottom>
    </border>
    <border>
      <left style="medium">
        <color rgb="FF0077BD"/>
      </left>
      <right/>
      <top/>
      <bottom style="medium">
        <color rgb="FF0077BD"/>
      </bottom>
    </border>
    <border>
      <left/>
      <right style="medium">
        <color rgb="FFFFFFFF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0070C0"/>
      </left>
      <right/>
      <top/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medium">
        <color rgb="FF0070C0"/>
      </bottom>
    </border>
    <border>
      <left style="thin">
        <color rgb="FF0077BD"/>
      </left>
      <right style="thin">
        <color rgb="FF0077BD"/>
      </right>
      <top style="thin">
        <color rgb="FFFFFFFF"/>
      </top>
      <bottom style="thin">
        <color rgb="FF0077BD"/>
      </bottom>
    </border>
    <border>
      <left style="thin">
        <color rgb="FF0077BD"/>
      </left>
      <right style="thin">
        <color rgb="FFFFFFFF"/>
      </right>
      <top style="thin">
        <color rgb="FFFFFFFF"/>
      </top>
      <bottom style="thin">
        <color rgb="FF0077BD"/>
      </bottom>
    </border>
    <border>
      <left style="thin">
        <color rgb="FF0077BD"/>
      </left>
      <right style="thin">
        <color rgb="FF0077BD"/>
      </right>
      <top style="thin">
        <color rgb="FF0077BD"/>
      </top>
      <bottom style="thin">
        <color rgb="FF0077BD"/>
      </bottom>
    </border>
    <border>
      <left style="thin">
        <color rgb="FF0077BD"/>
      </left>
      <right style="thin">
        <color rgb="FFFFFFFF"/>
      </right>
      <top style="thin">
        <color rgb="FF0077BD"/>
      </top>
      <bottom style="thin">
        <color rgb="FF0077BD"/>
      </bottom>
    </border>
    <border>
      <left style="thin">
        <color rgb="FF0077BD"/>
      </left>
      <right style="thin">
        <color rgb="FF0077BD"/>
      </right>
      <top style="thin">
        <color rgb="FF0077BD"/>
      </top>
      <bottom style="medium">
        <color rgb="FF0077BD"/>
      </bottom>
    </border>
    <border>
      <left style="thin">
        <color rgb="FF0077BD"/>
      </left>
      <right style="thin">
        <color rgb="FFFFFFFF"/>
      </right>
      <top style="thin">
        <color rgb="FF0077BD"/>
      </top>
      <bottom style="medium">
        <color rgb="FF0077BD"/>
      </bottom>
    </border>
    <border>
      <left/>
      <right/>
      <top/>
      <bottom style="thick">
        <color rgb="FFFFFFFF"/>
      </bottom>
    </border>
    <border>
      <left style="thick">
        <color rgb="FFFFFFFF"/>
      </left>
      <right style="medium">
        <color rgb="FFFFFFFF"/>
      </right>
      <top/>
      <bottom style="thick">
        <color rgb="FFFFFFFF"/>
      </bottom>
    </border>
    <border>
      <left/>
      <right style="medium">
        <color rgb="FF0077BD"/>
      </right>
      <top style="thick">
        <color rgb="FFFFFFFF"/>
      </top>
      <bottom style="thin">
        <color rgb="FF0077BD"/>
      </bottom>
    </border>
    <border>
      <left style="medium">
        <color rgb="FF0077BD"/>
      </left>
      <right style="medium">
        <color rgb="FF0077BD"/>
      </right>
      <top style="thick">
        <color rgb="FFFFFFFF"/>
      </top>
      <bottom style="thin">
        <color rgb="FF0077BD"/>
      </bottom>
    </border>
    <border>
      <left style="medium">
        <color rgb="FF0077BD"/>
      </left>
      <right/>
      <top style="thick">
        <color rgb="FFFFFFFF"/>
      </top>
      <bottom style="thin">
        <color rgb="FF0077BD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787B7C"/>
      </left>
      <right style="thin">
        <color rgb="FF787B7C"/>
      </right>
      <top style="thin">
        <color rgb="FF787B7C"/>
      </top>
      <bottom style="thin">
        <color rgb="FF787B7C"/>
      </bottom>
    </border>
    <border>
      <left style="thin">
        <color rgb="FF787B7C"/>
      </left>
      <right style="thin">
        <color rgb="FF787B7C"/>
      </right>
      <top style="medium">
        <color indexed="9"/>
      </top>
      <bottom style="thin">
        <color rgb="FF787B7C"/>
      </bottom>
    </border>
    <border>
      <left style="medium">
        <color indexed="9"/>
      </left>
      <right style="medium">
        <color indexed="23"/>
      </right>
      <top style="thin">
        <color indexed="9"/>
      </top>
      <bottom/>
    </border>
    <border>
      <left style="medium">
        <color indexed="23"/>
      </left>
      <right style="medium">
        <color indexed="23"/>
      </right>
      <top style="thin">
        <color indexed="9"/>
      </top>
      <bottom/>
    </border>
    <border>
      <left style="medium">
        <color indexed="23"/>
      </left>
      <right style="medium">
        <color indexed="9"/>
      </right>
      <top style="thin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23"/>
      </right>
      <top style="thin">
        <color indexed="9"/>
      </top>
      <bottom/>
    </border>
    <border>
      <left style="medium">
        <color indexed="23"/>
      </left>
      <right/>
      <top style="thin">
        <color indexed="9"/>
      </top>
      <bottom/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theme="0"/>
      </left>
      <right style="medium">
        <color theme="0"/>
      </right>
      <top style="thin">
        <color indexed="9"/>
      </top>
      <bottom style="medium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rgb="FF0070C0"/>
      </bottom>
    </border>
    <border>
      <left/>
      <right style="medium">
        <color rgb="FF0070C0"/>
      </right>
      <top style="medium">
        <color theme="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thick">
        <color rgb="FFFFFFFF"/>
      </left>
      <right style="medium">
        <color rgb="FFFFFFFF"/>
      </right>
      <top style="thick">
        <color rgb="FFFFFFFF"/>
      </top>
      <bottom/>
    </border>
    <border>
      <left style="medium">
        <color rgb="FFFFFFFF"/>
      </left>
      <right style="medium">
        <color rgb="FF787B7C"/>
      </right>
      <top/>
      <bottom style="medium">
        <color rgb="FFFFFFFF"/>
      </bottom>
    </border>
    <border>
      <left style="medium">
        <color rgb="FF787B7C"/>
      </left>
      <right style="medium">
        <color rgb="FF787B7C"/>
      </right>
      <top/>
      <bottom style="medium">
        <color rgb="FFFFFFFF"/>
      </bottom>
    </border>
    <border>
      <left style="medium">
        <color rgb="FF787B7C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thick">
        <color rgb="FFFFFFFF"/>
      </right>
      <top/>
      <bottom style="medium">
        <color rgb="FFFFFFFF"/>
      </bottom>
    </border>
    <border>
      <left/>
      <right style="medium">
        <color theme="0"/>
      </right>
      <top/>
      <bottom style="thick">
        <color rgb="FFFFFFFF"/>
      </bottom>
    </border>
    <border>
      <left/>
      <right style="medium">
        <color theme="0"/>
      </right>
      <top style="thick">
        <color rgb="FFFFFFFF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38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743">
    <xf numFmtId="0" fontId="0" fillId="0" borderId="0" xfId="0" applyAlignment="1">
      <alignment/>
    </xf>
    <xf numFmtId="172" fontId="8" fillId="0" borderId="0" xfId="47" applyNumberFormat="1" applyFont="1" applyAlignment="1">
      <alignment vertical="center"/>
    </xf>
    <xf numFmtId="0" fontId="8" fillId="0" borderId="0" xfId="16" applyFont="1" applyAlignment="1">
      <alignment/>
      <protection/>
    </xf>
    <xf numFmtId="14" fontId="11" fillId="0" borderId="0" xfId="16" applyNumberFormat="1" applyFont="1" applyAlignment="1">
      <alignment wrapText="1"/>
      <protection/>
    </xf>
    <xf numFmtId="0" fontId="11" fillId="0" borderId="0" xfId="16" applyFont="1" applyFill="1" applyBorder="1" applyAlignment="1">
      <alignment wrapText="1"/>
      <protection/>
    </xf>
    <xf numFmtId="0" fontId="8" fillId="0" borderId="0" xfId="16" applyFont="1" applyBorder="1" applyAlignment="1">
      <alignment/>
      <protection/>
    </xf>
    <xf numFmtId="0" fontId="8" fillId="0" borderId="0" xfId="16" applyFont="1" applyFill="1" applyAlignment="1">
      <alignment/>
      <protection/>
    </xf>
    <xf numFmtId="0" fontId="8" fillId="0" borderId="0" xfId="16" applyFont="1" applyFill="1" applyBorder="1" applyAlignment="1">
      <alignment vertical="center" wrapText="1"/>
      <protection/>
    </xf>
    <xf numFmtId="173" fontId="8" fillId="0" borderId="0" xfId="16" applyNumberFormat="1" applyFont="1" applyFill="1" applyBorder="1" applyAlignment="1">
      <alignment vertical="center"/>
      <protection/>
    </xf>
    <xf numFmtId="0" fontId="8" fillId="0" borderId="0" xfId="16" applyFont="1" applyFill="1" applyBorder="1" applyAlignment="1">
      <alignment vertical="center"/>
      <protection/>
    </xf>
    <xf numFmtId="0" fontId="8" fillId="0" borderId="0" xfId="16" applyFont="1" applyAlignment="1">
      <alignment horizontal="center" vertical="center"/>
      <protection/>
    </xf>
    <xf numFmtId="0" fontId="8" fillId="0" borderId="0" xfId="16" applyFont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16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22" fillId="0" borderId="0" xfId="64" applyFont="1" applyFill="1" applyBorder="1">
      <alignment/>
      <protection/>
    </xf>
    <xf numFmtId="0" fontId="10" fillId="0" borderId="0" xfId="16" applyFont="1" applyAlignment="1">
      <alignment horizontal="right"/>
      <protection/>
    </xf>
    <xf numFmtId="3" fontId="8" fillId="0" borderId="0" xfId="16" applyNumberFormat="1" applyFont="1" applyAlignment="1">
      <alignment/>
      <protection/>
    </xf>
    <xf numFmtId="0" fontId="8" fillId="0" borderId="0" xfId="16" applyFont="1" applyAlignment="1">
      <alignment vertical="center" wrapText="1"/>
      <protection/>
    </xf>
    <xf numFmtId="0" fontId="8" fillId="0" borderId="0" xfId="16" applyFont="1" applyFill="1" applyAlignment="1">
      <alignment vertical="center"/>
      <protection/>
    </xf>
    <xf numFmtId="0" fontId="11" fillId="0" borderId="0" xfId="16" applyFont="1" applyFill="1" applyAlignment="1">
      <alignment vertical="center"/>
      <protection/>
    </xf>
    <xf numFmtId="3" fontId="8" fillId="0" borderId="0" xfId="16" applyNumberFormat="1" applyFont="1" applyFill="1" applyAlignment="1">
      <alignment vertical="center"/>
      <protection/>
    </xf>
    <xf numFmtId="0" fontId="11" fillId="0" borderId="0" xfId="16" applyFont="1" applyAlignment="1">
      <alignment vertical="center"/>
      <protection/>
    </xf>
    <xf numFmtId="0" fontId="11" fillId="0" borderId="0" xfId="16" applyFont="1" applyBorder="1" applyAlignment="1">
      <alignment vertical="center"/>
      <protection/>
    </xf>
    <xf numFmtId="0" fontId="8" fillId="0" borderId="0" xfId="16" applyFont="1" applyAlignment="1">
      <alignment horizontal="center" wrapText="1"/>
      <protection/>
    </xf>
    <xf numFmtId="0" fontId="8" fillId="0" borderId="0" xfId="16" applyFont="1" applyAlignment="1">
      <alignment wrapText="1"/>
      <protection/>
    </xf>
    <xf numFmtId="0" fontId="8" fillId="0" borderId="0" xfId="16" applyFont="1" applyAlignment="1">
      <alignment horizontal="right" wrapText="1"/>
      <protection/>
    </xf>
    <xf numFmtId="0" fontId="8" fillId="0" borderId="0" xfId="16" applyFont="1" applyFill="1" applyBorder="1" applyAlignment="1">
      <alignment wrapText="1"/>
      <protection/>
    </xf>
    <xf numFmtId="0" fontId="12" fillId="0" borderId="0" xfId="16" applyFont="1" applyAlignment="1">
      <alignment vertical="center"/>
      <protection/>
    </xf>
    <xf numFmtId="0" fontId="8" fillId="0" borderId="0" xfId="16" applyFont="1" applyAlignment="1">
      <alignment vertical="top"/>
      <protection/>
    </xf>
    <xf numFmtId="0" fontId="10" fillId="0" borderId="0" xfId="16" applyFont="1" applyAlignment="1">
      <alignment/>
      <protection/>
    </xf>
    <xf numFmtId="0" fontId="15" fillId="0" borderId="0" xfId="16" applyFont="1" applyAlignment="1">
      <alignment/>
      <protection/>
    </xf>
    <xf numFmtId="4" fontId="8" fillId="0" borderId="0" xfId="16" applyNumberFormat="1" applyFont="1" applyFill="1" applyAlignment="1">
      <alignment vertical="center"/>
      <protection/>
    </xf>
    <xf numFmtId="0" fontId="8" fillId="0" borderId="0" xfId="16" applyFont="1" applyFill="1" applyAlignment="1">
      <alignment horizontal="center" vertical="center"/>
      <protection/>
    </xf>
    <xf numFmtId="173" fontId="8" fillId="0" borderId="0" xfId="16" applyNumberFormat="1" applyFont="1" applyFill="1" applyAlignment="1">
      <alignment/>
      <protection/>
    </xf>
    <xf numFmtId="0" fontId="8" fillId="0" borderId="0" xfId="16" applyFont="1" applyFill="1" applyAlignment="1">
      <alignment horizontal="center" vertical="center" wrapText="1"/>
      <protection/>
    </xf>
    <xf numFmtId="0" fontId="26" fillId="0" borderId="0" xfId="16" applyFont="1" applyFill="1" applyAlignment="1">
      <alignment vertical="center"/>
      <protection/>
    </xf>
    <xf numFmtId="0" fontId="17" fillId="0" borderId="0" xfId="16" applyFont="1" applyAlignment="1">
      <alignment/>
      <protection/>
    </xf>
    <xf numFmtId="0" fontId="18" fillId="0" borderId="0" xfId="16" applyFont="1" applyAlignment="1">
      <alignment/>
      <protection/>
    </xf>
    <xf numFmtId="0" fontId="11" fillId="0" borderId="0" xfId="16" applyFont="1" applyAlignment="1">
      <alignment horizontal="center"/>
      <protection/>
    </xf>
    <xf numFmtId="0" fontId="11" fillId="0" borderId="0" xfId="16" applyFont="1" applyBorder="1" applyAlignment="1">
      <alignment horizontal="center" vertical="center" wrapText="1"/>
      <protection/>
    </xf>
    <xf numFmtId="10" fontId="8" fillId="0" borderId="0" xfId="16" applyNumberFormat="1" applyFont="1" applyBorder="1" applyAlignment="1">
      <alignment horizontal="center" vertical="center" wrapText="1"/>
      <protection/>
    </xf>
    <xf numFmtId="199" fontId="8" fillId="0" borderId="0" xfId="16" applyNumberFormat="1" applyFont="1" applyBorder="1" applyAlignment="1">
      <alignment horizontal="center" vertical="center" wrapText="1"/>
      <protection/>
    </xf>
    <xf numFmtId="199" fontId="8" fillId="0" borderId="0" xfId="16" applyNumberFormat="1" applyFont="1" applyBorder="1" applyAlignment="1">
      <alignment horizontal="right" vertical="center" wrapText="1"/>
      <protection/>
    </xf>
    <xf numFmtId="10" fontId="8" fillId="0" borderId="0" xfId="16" applyNumberFormat="1" applyFont="1" applyBorder="1" applyAlignment="1">
      <alignment horizontal="right" vertical="center" wrapText="1"/>
      <protection/>
    </xf>
    <xf numFmtId="10" fontId="11" fillId="0" borderId="0" xfId="16" applyNumberFormat="1" applyFont="1" applyBorder="1" applyAlignment="1">
      <alignment horizontal="center" vertical="center" wrapText="1"/>
      <protection/>
    </xf>
    <xf numFmtId="0" fontId="8" fillId="0" borderId="10" xfId="16" applyFont="1" applyBorder="1" applyAlignment="1">
      <alignment/>
      <protection/>
    </xf>
    <xf numFmtId="0" fontId="8" fillId="0" borderId="0" xfId="16" applyFont="1" applyAlignment="1" applyProtection="1">
      <alignment/>
      <protection locked="0"/>
    </xf>
    <xf numFmtId="173" fontId="22" fillId="0" borderId="0" xfId="64" applyNumberFormat="1" applyFont="1" applyFill="1" applyBorder="1">
      <alignment/>
      <protection/>
    </xf>
    <xf numFmtId="3" fontId="22" fillId="0" borderId="0" xfId="64" applyNumberFormat="1" applyFont="1" applyFill="1" applyBorder="1">
      <alignment/>
      <protection/>
    </xf>
    <xf numFmtId="0" fontId="8" fillId="0" borderId="0" xfId="0" applyFont="1" applyAlignment="1">
      <alignment/>
    </xf>
    <xf numFmtId="20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204" fontId="11" fillId="0" borderId="0" xfId="0" applyNumberFormat="1" applyFont="1" applyAlignment="1">
      <alignment/>
    </xf>
    <xf numFmtId="0" fontId="12" fillId="0" borderId="0" xfId="16" applyFont="1" applyAlignment="1">
      <alignment/>
      <protection/>
    </xf>
    <xf numFmtId="173" fontId="8" fillId="0" borderId="0" xfId="16" applyNumberFormat="1" applyFont="1" applyAlignment="1">
      <alignment/>
      <protection/>
    </xf>
    <xf numFmtId="4" fontId="8" fillId="0" borderId="0" xfId="16" applyNumberFormat="1" applyFont="1" applyAlignment="1">
      <alignment/>
      <protection/>
    </xf>
    <xf numFmtId="173" fontId="20" fillId="0" borderId="0" xfId="16" applyNumberFormat="1" applyFont="1" applyAlignment="1">
      <alignment/>
      <protection/>
    </xf>
    <xf numFmtId="0" fontId="20" fillId="0" borderId="0" xfId="16" applyFont="1" applyAlignment="1">
      <alignment/>
      <protection/>
    </xf>
    <xf numFmtId="173" fontId="10" fillId="0" borderId="0" xfId="16" applyNumberFormat="1" applyFont="1" applyFill="1" applyAlignment="1">
      <alignment/>
      <protection/>
    </xf>
    <xf numFmtId="0" fontId="12" fillId="0" borderId="0" xfId="16" applyFont="1" applyFill="1" applyAlignment="1">
      <alignment vertical="center"/>
      <protection/>
    </xf>
    <xf numFmtId="173" fontId="10" fillId="0" borderId="0" xfId="16" applyNumberFormat="1" applyFont="1" applyFill="1" applyAlignment="1">
      <alignment vertical="center"/>
      <protection/>
    </xf>
    <xf numFmtId="173" fontId="10" fillId="0" borderId="0" xfId="16" applyNumberFormat="1" applyFont="1" applyAlignment="1">
      <alignment vertical="center"/>
      <protection/>
    </xf>
    <xf numFmtId="3" fontId="8" fillId="0" borderId="0" xfId="16" applyNumberFormat="1" applyFont="1" applyAlignment="1">
      <alignment vertical="center"/>
      <protection/>
    </xf>
    <xf numFmtId="0" fontId="10" fillId="0" borderId="0" xfId="16" applyFont="1" applyAlignment="1">
      <alignment vertical="center"/>
      <protection/>
    </xf>
    <xf numFmtId="4" fontId="8" fillId="0" borderId="0" xfId="16" applyNumberFormat="1" applyFont="1" applyAlignment="1">
      <alignment vertical="center"/>
      <protection/>
    </xf>
    <xf numFmtId="3" fontId="8" fillId="0" borderId="0" xfId="16" applyNumberFormat="1" applyFont="1" applyBorder="1" applyAlignment="1">
      <alignment vertical="center"/>
      <protection/>
    </xf>
    <xf numFmtId="173" fontId="8" fillId="0" borderId="0" xfId="16" applyNumberFormat="1" applyFont="1" applyAlignment="1">
      <alignment vertical="center"/>
      <protection/>
    </xf>
    <xf numFmtId="4" fontId="10" fillId="0" borderId="0" xfId="16" applyNumberFormat="1" applyFont="1" applyFill="1" applyAlignment="1">
      <alignment vertical="center"/>
      <protection/>
    </xf>
    <xf numFmtId="173" fontId="21" fillId="0" borderId="0" xfId="16" applyNumberFormat="1" applyFont="1" applyAlignment="1">
      <alignment vertical="center"/>
      <protection/>
    </xf>
    <xf numFmtId="173" fontId="10" fillId="0" borderId="0" xfId="16" applyNumberFormat="1" applyFont="1" applyAlignment="1">
      <alignment horizontal="right" vertical="center"/>
      <protection/>
    </xf>
    <xf numFmtId="0" fontId="8" fillId="0" borderId="0" xfId="16" applyFont="1" applyAlignment="1">
      <alignment horizontal="right" vertical="center"/>
      <protection/>
    </xf>
    <xf numFmtId="172" fontId="8" fillId="0" borderId="0" xfId="51" applyNumberFormat="1" applyFont="1" applyAlignment="1">
      <alignment horizontal="right" vertical="center"/>
    </xf>
    <xf numFmtId="0" fontId="11" fillId="0" borderId="0" xfId="16" applyFont="1" applyAlignment="1">
      <alignment horizontal="right" vertical="center"/>
      <protection/>
    </xf>
    <xf numFmtId="172" fontId="8" fillId="0" borderId="0" xfId="51" applyNumberFormat="1" applyFont="1" applyAlignment="1">
      <alignment vertical="center"/>
    </xf>
    <xf numFmtId="0" fontId="12" fillId="0" borderId="0" xfId="16" applyFont="1" applyAlignment="1">
      <alignment wrapText="1"/>
      <protection/>
    </xf>
    <xf numFmtId="0" fontId="11" fillId="0" borderId="0" xfId="16" applyFont="1" applyAlignment="1">
      <alignment horizontal="right" wrapText="1"/>
      <protection/>
    </xf>
    <xf numFmtId="14" fontId="11" fillId="0" borderId="0" xfId="16" applyNumberFormat="1" applyFont="1" applyAlignment="1">
      <alignment horizontal="right" wrapText="1"/>
      <protection/>
    </xf>
    <xf numFmtId="0" fontId="11" fillId="0" borderId="0" xfId="16" applyFont="1" applyAlignment="1">
      <alignment horizontal="right" vertical="center" wrapText="1"/>
      <protection/>
    </xf>
    <xf numFmtId="0" fontId="8" fillId="0" borderId="0" xfId="16" applyFont="1" applyAlignment="1">
      <alignment horizontal="right" vertical="top"/>
      <protection/>
    </xf>
    <xf numFmtId="0" fontId="12" fillId="0" borderId="0" xfId="16" applyFont="1" applyFill="1" applyBorder="1" applyAlignment="1">
      <alignment/>
      <protection/>
    </xf>
    <xf numFmtId="0" fontId="11" fillId="0" borderId="0" xfId="16" applyFont="1" applyAlignment="1">
      <alignment wrapText="1"/>
      <protection/>
    </xf>
    <xf numFmtId="0" fontId="11" fillId="0" borderId="0" xfId="16" applyFont="1" applyBorder="1" applyAlignment="1">
      <alignment/>
      <protection/>
    </xf>
    <xf numFmtId="0" fontId="8" fillId="0" borderId="0" xfId="16" applyFont="1" applyAlignment="1">
      <alignment horizontal="right"/>
      <protection/>
    </xf>
    <xf numFmtId="172" fontId="8" fillId="0" borderId="0" xfId="51" applyNumberFormat="1" applyFont="1" applyAlignment="1">
      <alignment horizontal="right"/>
    </xf>
    <xf numFmtId="172" fontId="8" fillId="0" borderId="0" xfId="51" applyNumberFormat="1" applyFont="1" applyAlignment="1">
      <alignment/>
    </xf>
    <xf numFmtId="0" fontId="8" fillId="0" borderId="0" xfId="16" applyFont="1" applyAlignment="1">
      <alignment horizontal="center" vertical="top"/>
      <protection/>
    </xf>
    <xf numFmtId="14" fontId="11" fillId="0" borderId="0" xfId="16" applyNumberFormat="1" applyFont="1" applyAlignment="1">
      <alignment horizontal="right" vertical="center" wrapText="1"/>
      <protection/>
    </xf>
    <xf numFmtId="173" fontId="12" fillId="0" borderId="0" xfId="16" applyNumberFormat="1" applyFont="1" applyFill="1" applyAlignment="1">
      <alignment/>
      <protection/>
    </xf>
    <xf numFmtId="0" fontId="19" fillId="0" borderId="0" xfId="16" applyFont="1" applyAlignment="1">
      <alignment horizontal="center" vertical="center"/>
      <protection/>
    </xf>
    <xf numFmtId="0" fontId="19" fillId="0" borderId="0" xfId="16" applyFont="1" applyAlignment="1">
      <alignment/>
      <protection/>
    </xf>
    <xf numFmtId="0" fontId="19" fillId="0" borderId="0" xfId="16" applyFont="1" applyFill="1" applyAlignment="1">
      <alignment/>
      <protection/>
    </xf>
    <xf numFmtId="0" fontId="12" fillId="0" borderId="0" xfId="16" applyFont="1" applyFill="1" applyAlignment="1">
      <alignment/>
      <protection/>
    </xf>
    <xf numFmtId="0" fontId="11" fillId="0" borderId="0" xfId="16" applyFont="1" applyFill="1" applyAlignment="1">
      <alignment/>
      <protection/>
    </xf>
    <xf numFmtId="14" fontId="8" fillId="0" borderId="0" xfId="16" applyNumberFormat="1" applyFont="1" applyAlignment="1">
      <alignment wrapText="1"/>
      <protection/>
    </xf>
    <xf numFmtId="0" fontId="11" fillId="0" borderId="0" xfId="16" applyFont="1" applyAlignment="1">
      <alignment/>
      <protection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right"/>
    </xf>
    <xf numFmtId="0" fontId="33" fillId="0" borderId="12" xfId="0" applyFont="1" applyFill="1" applyBorder="1" applyAlignment="1">
      <alignment horizontal="center"/>
    </xf>
    <xf numFmtId="0" fontId="33" fillId="0" borderId="14" xfId="0" applyFont="1" applyBorder="1" applyAlignment="1">
      <alignment/>
    </xf>
    <xf numFmtId="3" fontId="33" fillId="0" borderId="12" xfId="0" applyNumberFormat="1" applyFont="1" applyFill="1" applyBorder="1" applyAlignment="1">
      <alignment/>
    </xf>
    <xf numFmtId="3" fontId="33" fillId="0" borderId="15" xfId="0" applyNumberFormat="1" applyFont="1" applyFill="1" applyBorder="1" applyAlignment="1">
      <alignment/>
    </xf>
    <xf numFmtId="3" fontId="33" fillId="33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14" xfId="0" applyFont="1" applyFill="1" applyBorder="1" applyAlignment="1">
      <alignment/>
    </xf>
    <xf numFmtId="3" fontId="33" fillId="0" borderId="16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3" fontId="33" fillId="34" borderId="0" xfId="0" applyNumberFormat="1" applyFont="1" applyFill="1" applyAlignment="1">
      <alignment/>
    </xf>
    <xf numFmtId="0" fontId="34" fillId="0" borderId="18" xfId="0" applyFont="1" applyFill="1" applyBorder="1" applyAlignment="1">
      <alignment horizontal="left" indent="3"/>
    </xf>
    <xf numFmtId="3" fontId="34" fillId="0" borderId="16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19" xfId="0" applyFont="1" applyBorder="1" applyAlignment="1">
      <alignment wrapText="1"/>
    </xf>
    <xf numFmtId="3" fontId="33" fillId="0" borderId="20" xfId="0" applyNumberFormat="1" applyFont="1" applyFill="1" applyBorder="1" applyAlignment="1">
      <alignment/>
    </xf>
    <xf numFmtId="3" fontId="33" fillId="0" borderId="21" xfId="0" applyNumberFormat="1" applyFont="1" applyBorder="1" applyAlignment="1">
      <alignment/>
    </xf>
    <xf numFmtId="3" fontId="33" fillId="35" borderId="0" xfId="0" applyNumberFormat="1" applyFont="1" applyFill="1" applyAlignment="1">
      <alignment/>
    </xf>
    <xf numFmtId="0" fontId="33" fillId="0" borderId="22" xfId="0" applyFont="1" applyBorder="1" applyAlignment="1">
      <alignment wrapText="1"/>
    </xf>
    <xf numFmtId="3" fontId="33" fillId="0" borderId="23" xfId="0" applyNumberFormat="1" applyFont="1" applyFill="1" applyBorder="1" applyAlignment="1">
      <alignment/>
    </xf>
    <xf numFmtId="3" fontId="33" fillId="0" borderId="24" xfId="0" applyNumberFormat="1" applyFont="1" applyBorder="1" applyAlignment="1">
      <alignment/>
    </xf>
    <xf numFmtId="3" fontId="33" fillId="36" borderId="0" xfId="0" applyNumberFormat="1" applyFont="1" applyFill="1" applyAlignment="1">
      <alignment/>
    </xf>
    <xf numFmtId="0" fontId="34" fillId="0" borderId="0" xfId="0" applyFont="1" applyAlignment="1">
      <alignment horizontal="left" indent="3"/>
    </xf>
    <xf numFmtId="3" fontId="34" fillId="0" borderId="0" xfId="0" applyNumberFormat="1" applyFont="1" applyFill="1" applyAlignment="1">
      <alignment/>
    </xf>
    <xf numFmtId="0" fontId="24" fillId="0" borderId="0" xfId="16" applyFont="1" applyAlignment="1">
      <alignment/>
      <protection/>
    </xf>
    <xf numFmtId="0" fontId="22" fillId="0" borderId="0" xfId="16" applyFont="1" applyAlignment="1">
      <alignment/>
      <protection/>
    </xf>
    <xf numFmtId="0" fontId="24" fillId="0" borderId="0" xfId="16" applyFont="1" applyFill="1" applyBorder="1" applyAlignment="1">
      <alignment wrapText="1"/>
      <protection/>
    </xf>
    <xf numFmtId="0" fontId="83" fillId="0" borderId="25" xfId="16" applyFont="1" applyFill="1" applyBorder="1" applyAlignment="1">
      <alignment vertical="center" wrapText="1"/>
      <protection/>
    </xf>
    <xf numFmtId="0" fontId="84" fillId="0" borderId="26" xfId="16" applyFont="1" applyBorder="1" applyAlignment="1">
      <alignment vertical="center" wrapText="1"/>
      <protection/>
    </xf>
    <xf numFmtId="173" fontId="83" fillId="0" borderId="27" xfId="16" applyNumberFormat="1" applyFont="1" applyBorder="1" applyAlignment="1">
      <alignment vertical="center" wrapText="1"/>
      <protection/>
    </xf>
    <xf numFmtId="0" fontId="85" fillId="0" borderId="0" xfId="0" applyFont="1" applyFill="1" applyBorder="1" applyAlignment="1">
      <alignment/>
    </xf>
    <xf numFmtId="0" fontId="9" fillId="0" borderId="0" xfId="16" applyFont="1" applyFill="1" applyBorder="1" applyAlignment="1">
      <alignment horizontal="center" vertical="center"/>
      <protection/>
    </xf>
    <xf numFmtId="0" fontId="9" fillId="37" borderId="28" xfId="16" applyFont="1" applyFill="1" applyBorder="1" applyAlignment="1">
      <alignment horizontal="center" vertical="center" wrapText="1"/>
      <protection/>
    </xf>
    <xf numFmtId="3" fontId="84" fillId="0" borderId="29" xfId="16" applyNumberFormat="1" applyFont="1" applyFill="1" applyBorder="1" applyAlignment="1">
      <alignment vertical="center"/>
      <protection/>
    </xf>
    <xf numFmtId="173" fontId="83" fillId="0" borderId="30" xfId="16" applyNumberFormat="1" applyFont="1" applyFill="1" applyBorder="1" applyAlignment="1">
      <alignment horizontal="right" vertical="center"/>
      <protection/>
    </xf>
    <xf numFmtId="173" fontId="83" fillId="0" borderId="31" xfId="16" applyNumberFormat="1" applyFont="1" applyFill="1" applyBorder="1" applyAlignment="1">
      <alignment horizontal="right" vertical="center"/>
      <protection/>
    </xf>
    <xf numFmtId="0" fontId="86" fillId="0" borderId="0" xfId="0" applyFont="1" applyFill="1" applyBorder="1" applyAlignment="1">
      <alignment/>
    </xf>
    <xf numFmtId="0" fontId="84" fillId="0" borderId="0" xfId="16" applyFont="1" applyBorder="1" applyAlignment="1">
      <alignment vertical="center" wrapText="1"/>
      <protection/>
    </xf>
    <xf numFmtId="0" fontId="9" fillId="37" borderId="32" xfId="16" applyFont="1" applyFill="1" applyBorder="1" applyAlignment="1">
      <alignment horizontal="center" vertical="center" wrapText="1"/>
      <protection/>
    </xf>
    <xf numFmtId="0" fontId="9" fillId="37" borderId="33" xfId="16" applyFont="1" applyFill="1" applyBorder="1" applyAlignment="1">
      <alignment horizontal="center" vertical="center" wrapText="1"/>
      <protection/>
    </xf>
    <xf numFmtId="173" fontId="83" fillId="0" borderId="34" xfId="16" applyNumberFormat="1" applyFont="1" applyFill="1" applyBorder="1" applyAlignment="1">
      <alignment horizontal="right" vertical="center"/>
      <protection/>
    </xf>
    <xf numFmtId="173" fontId="83" fillId="0" borderId="35" xfId="16" applyNumberFormat="1" applyFont="1" applyFill="1" applyBorder="1" applyAlignment="1">
      <alignment horizontal="right" vertical="center"/>
      <protection/>
    </xf>
    <xf numFmtId="173" fontId="84" fillId="0" borderId="29" xfId="51" applyNumberFormat="1" applyFont="1" applyFill="1" applyBorder="1" applyAlignment="1">
      <alignment horizontal="right" vertical="center"/>
    </xf>
    <xf numFmtId="0" fontId="87" fillId="0" borderId="36" xfId="16" applyFont="1" applyFill="1" applyBorder="1" applyAlignment="1">
      <alignment vertical="center" wrapText="1"/>
      <protection/>
    </xf>
    <xf numFmtId="0" fontId="87" fillId="0" borderId="0" xfId="16" applyFont="1" applyFill="1" applyBorder="1" applyAlignment="1">
      <alignment vertical="center" wrapText="1"/>
      <protection/>
    </xf>
    <xf numFmtId="0" fontId="88" fillId="0" borderId="37" xfId="16" applyFont="1" applyFill="1" applyBorder="1" applyAlignment="1">
      <alignment vertical="center" wrapText="1"/>
      <protection/>
    </xf>
    <xf numFmtId="0" fontId="88" fillId="0" borderId="25" xfId="16" applyFont="1" applyFill="1" applyBorder="1" applyAlignment="1">
      <alignment vertical="center" wrapText="1"/>
      <protection/>
    </xf>
    <xf numFmtId="0" fontId="88" fillId="0" borderId="27" xfId="16" applyFont="1" applyFill="1" applyBorder="1" applyAlignment="1">
      <alignment vertical="center" wrapText="1"/>
      <protection/>
    </xf>
    <xf numFmtId="14" fontId="9" fillId="37" borderId="32" xfId="16" applyNumberFormat="1" applyFont="1" applyFill="1" applyBorder="1" applyAlignment="1">
      <alignment horizontal="right" vertical="center" wrapText="1"/>
      <protection/>
    </xf>
    <xf numFmtId="0" fontId="9" fillId="37" borderId="33" xfId="16" applyFont="1" applyFill="1" applyBorder="1" applyAlignment="1">
      <alignment horizontal="right" vertical="center" wrapText="1"/>
      <protection/>
    </xf>
    <xf numFmtId="173" fontId="83" fillId="0" borderId="0" xfId="16" applyNumberFormat="1" applyFont="1" applyFill="1" applyBorder="1" applyAlignment="1">
      <alignment horizontal="right" vertical="center"/>
      <protection/>
    </xf>
    <xf numFmtId="0" fontId="83" fillId="0" borderId="38" xfId="16" applyFont="1" applyFill="1" applyBorder="1" applyAlignment="1">
      <alignment horizontal="center" vertical="center"/>
      <protection/>
    </xf>
    <xf numFmtId="0" fontId="83" fillId="0" borderId="27" xfId="16" applyFont="1" applyFill="1" applyBorder="1" applyAlignment="1">
      <alignment horizontal="center" vertical="center"/>
      <protection/>
    </xf>
    <xf numFmtId="0" fontId="83" fillId="0" borderId="31" xfId="16" applyFont="1" applyFill="1" applyBorder="1" applyAlignment="1">
      <alignment vertical="center"/>
      <protection/>
    </xf>
    <xf numFmtId="0" fontId="83" fillId="0" borderId="25" xfId="16" applyFont="1" applyFill="1" applyBorder="1" applyAlignment="1">
      <alignment horizontal="center" vertical="center"/>
      <protection/>
    </xf>
    <xf numFmtId="0" fontId="83" fillId="0" borderId="35" xfId="16" applyFont="1" applyFill="1" applyBorder="1" applyAlignment="1">
      <alignment vertical="center"/>
      <protection/>
    </xf>
    <xf numFmtId="173" fontId="83" fillId="0" borderId="39" xfId="16" applyNumberFormat="1" applyFont="1" applyFill="1" applyBorder="1" applyAlignment="1">
      <alignment vertical="center"/>
      <protection/>
    </xf>
    <xf numFmtId="173" fontId="86" fillId="0" borderId="0" xfId="0" applyNumberFormat="1" applyFont="1" applyFill="1" applyBorder="1" applyAlignment="1">
      <alignment/>
    </xf>
    <xf numFmtId="173" fontId="83" fillId="0" borderId="40" xfId="51" applyNumberFormat="1" applyFont="1" applyFill="1" applyBorder="1" applyAlignment="1">
      <alignment horizontal="right" vertical="center"/>
    </xf>
    <xf numFmtId="173" fontId="83" fillId="0" borderId="31" xfId="51" applyNumberFormat="1" applyFont="1" applyFill="1" applyBorder="1" applyAlignment="1">
      <alignment horizontal="right" vertical="center"/>
    </xf>
    <xf numFmtId="0" fontId="15" fillId="0" borderId="0" xfId="16" applyFont="1" applyAlignment="1">
      <alignment vertical="center"/>
      <protection/>
    </xf>
    <xf numFmtId="173" fontId="88" fillId="0" borderId="34" xfId="16" applyNumberFormat="1" applyFont="1" applyFill="1" applyBorder="1" applyAlignment="1">
      <alignment vertical="center"/>
      <protection/>
    </xf>
    <xf numFmtId="173" fontId="88" fillId="0" borderId="41" xfId="16" applyNumberFormat="1" applyFont="1" applyFill="1" applyBorder="1" applyAlignment="1">
      <alignment vertical="center"/>
      <protection/>
    </xf>
    <xf numFmtId="173" fontId="89" fillId="0" borderId="31" xfId="16" applyNumberFormat="1" applyFont="1" applyFill="1" applyBorder="1" applyAlignment="1">
      <alignment vertical="center"/>
      <protection/>
    </xf>
    <xf numFmtId="173" fontId="88" fillId="0" borderId="31" xfId="16" applyNumberFormat="1" applyFont="1" applyFill="1" applyBorder="1" applyAlignment="1">
      <alignment vertical="center"/>
      <protection/>
    </xf>
    <xf numFmtId="0" fontId="88" fillId="0" borderId="27" xfId="16" applyFont="1" applyBorder="1" applyAlignment="1">
      <alignment vertical="center" wrapText="1"/>
      <protection/>
    </xf>
    <xf numFmtId="173" fontId="88" fillId="0" borderId="40" xfId="16" applyNumberFormat="1" applyFont="1" applyFill="1" applyBorder="1" applyAlignment="1">
      <alignment vertical="center"/>
      <protection/>
    </xf>
    <xf numFmtId="173" fontId="88" fillId="0" borderId="31" xfId="16" applyNumberFormat="1" applyFont="1" applyBorder="1" applyAlignment="1">
      <alignment vertical="center"/>
      <protection/>
    </xf>
    <xf numFmtId="173" fontId="88" fillId="0" borderId="40" xfId="16" applyNumberFormat="1" applyFont="1" applyBorder="1" applyAlignment="1">
      <alignment vertical="center"/>
      <protection/>
    </xf>
    <xf numFmtId="173" fontId="88" fillId="0" borderId="35" xfId="16" applyNumberFormat="1" applyFont="1" applyBorder="1" applyAlignment="1">
      <alignment vertical="center"/>
      <protection/>
    </xf>
    <xf numFmtId="173" fontId="88" fillId="0" borderId="39" xfId="16" applyNumberFormat="1" applyFont="1" applyBorder="1" applyAlignment="1">
      <alignment vertical="center"/>
      <protection/>
    </xf>
    <xf numFmtId="173" fontId="87" fillId="0" borderId="29" xfId="16" applyNumberFormat="1" applyFont="1" applyBorder="1" applyAlignment="1">
      <alignment vertical="center"/>
      <protection/>
    </xf>
    <xf numFmtId="173" fontId="87" fillId="0" borderId="42" xfId="16" applyNumberFormat="1" applyFont="1" applyBorder="1" applyAlignment="1">
      <alignment vertical="center"/>
      <protection/>
    </xf>
    <xf numFmtId="173" fontId="87" fillId="0" borderId="0" xfId="16" applyNumberFormat="1" applyFont="1" applyBorder="1" applyAlignment="1">
      <alignment vertical="center"/>
      <protection/>
    </xf>
    <xf numFmtId="0" fontId="87" fillId="0" borderId="26" xfId="16" applyFont="1" applyFill="1" applyBorder="1" applyAlignment="1">
      <alignment vertical="center" wrapText="1"/>
      <protection/>
    </xf>
    <xf numFmtId="0" fontId="83" fillId="0" borderId="37" xfId="16" applyFont="1" applyFill="1" applyBorder="1" applyAlignment="1">
      <alignment vertical="center" wrapText="1"/>
      <protection/>
    </xf>
    <xf numFmtId="173" fontId="83" fillId="0" borderId="31" xfId="16" applyNumberFormat="1" applyFont="1" applyFill="1" applyBorder="1" applyAlignment="1">
      <alignment vertical="center"/>
      <protection/>
    </xf>
    <xf numFmtId="173" fontId="83" fillId="0" borderId="35" xfId="16" applyNumberFormat="1" applyFont="1" applyFill="1" applyBorder="1" applyAlignment="1">
      <alignment vertical="center"/>
      <protection/>
    </xf>
    <xf numFmtId="173" fontId="83" fillId="0" borderId="30" xfId="16" applyNumberFormat="1" applyFont="1" applyFill="1" applyBorder="1" applyAlignment="1">
      <alignment vertical="center"/>
      <protection/>
    </xf>
    <xf numFmtId="173" fontId="83" fillId="0" borderId="43" xfId="16" applyNumberFormat="1" applyFont="1" applyFill="1" applyBorder="1" applyAlignment="1">
      <alignment vertical="center"/>
      <protection/>
    </xf>
    <xf numFmtId="0" fontId="6" fillId="37" borderId="44" xfId="16" applyFont="1" applyFill="1" applyBorder="1" applyAlignment="1">
      <alignment horizontal="center" vertical="center" wrapText="1"/>
      <protection/>
    </xf>
    <xf numFmtId="0" fontId="7" fillId="37" borderId="45" xfId="16" applyFont="1" applyFill="1" applyBorder="1" applyAlignment="1">
      <alignment horizontal="center" vertical="center" wrapText="1"/>
      <protection/>
    </xf>
    <xf numFmtId="0" fontId="7" fillId="37" borderId="46" xfId="16" applyFont="1" applyFill="1" applyBorder="1" applyAlignment="1">
      <alignment horizontal="center" vertical="center" wrapText="1"/>
      <protection/>
    </xf>
    <xf numFmtId="0" fontId="6" fillId="37" borderId="47" xfId="16" applyFont="1" applyFill="1" applyBorder="1" applyAlignment="1">
      <alignment horizontal="center" vertical="center" wrapText="1"/>
      <protection/>
    </xf>
    <xf numFmtId="0" fontId="30" fillId="0" borderId="36" xfId="16" applyFont="1" applyFill="1" applyBorder="1" applyAlignment="1">
      <alignment horizontal="center" vertical="center" wrapText="1"/>
      <protection/>
    </xf>
    <xf numFmtId="0" fontId="30" fillId="0" borderId="48" xfId="16" applyFont="1" applyFill="1" applyBorder="1" applyAlignment="1">
      <alignment horizontal="center" vertical="center" wrapText="1"/>
      <protection/>
    </xf>
    <xf numFmtId="0" fontId="30" fillId="0" borderId="26" xfId="16" applyFont="1" applyFill="1" applyBorder="1" applyAlignment="1">
      <alignment horizontal="center" vertical="center" wrapText="1"/>
      <protection/>
    </xf>
    <xf numFmtId="0" fontId="30" fillId="0" borderId="29" xfId="16" applyFont="1" applyFill="1" applyBorder="1" applyAlignment="1">
      <alignment horizontal="center" vertical="center" wrapText="1"/>
      <protection/>
    </xf>
    <xf numFmtId="0" fontId="30" fillId="0" borderId="29" xfId="16" applyFont="1" applyFill="1" applyBorder="1" applyAlignment="1">
      <alignment horizontal="justify" vertical="center" wrapText="1"/>
      <protection/>
    </xf>
    <xf numFmtId="0" fontId="7" fillId="37" borderId="49" xfId="16" applyFont="1" applyFill="1" applyBorder="1" applyAlignment="1">
      <alignment horizontal="center" vertical="center" wrapText="1"/>
      <protection/>
    </xf>
    <xf numFmtId="0" fontId="30" fillId="0" borderId="50" xfId="16" applyFont="1" applyFill="1" applyBorder="1" applyAlignment="1">
      <alignment horizontal="center" vertical="center" wrapText="1"/>
      <protection/>
    </xf>
    <xf numFmtId="0" fontId="30" fillId="0" borderId="51" xfId="16" applyFont="1" applyFill="1" applyBorder="1" applyAlignment="1">
      <alignment horizontal="center" vertical="center" wrapText="1"/>
      <protection/>
    </xf>
    <xf numFmtId="0" fontId="32" fillId="0" borderId="51" xfId="16" applyFont="1" applyFill="1" applyBorder="1" applyAlignment="1">
      <alignment horizontal="center" vertical="center" wrapText="1"/>
      <protection/>
    </xf>
    <xf numFmtId="0" fontId="9" fillId="37" borderId="52" xfId="16" applyFont="1" applyFill="1" applyBorder="1" applyAlignment="1" applyProtection="1">
      <alignment horizontal="center" vertical="center" wrapText="1"/>
      <protection locked="0"/>
    </xf>
    <xf numFmtId="0" fontId="9" fillId="37" borderId="53" xfId="16" applyFont="1" applyFill="1" applyBorder="1" applyAlignment="1" applyProtection="1">
      <alignment horizontal="center" vertical="center" wrapText="1"/>
      <protection locked="0"/>
    </xf>
    <xf numFmtId="0" fontId="28" fillId="0" borderId="54" xfId="16" applyFont="1" applyFill="1" applyBorder="1" applyAlignment="1" applyProtection="1">
      <alignment horizontal="center" vertical="center" wrapText="1"/>
      <protection locked="0"/>
    </xf>
    <xf numFmtId="197" fontId="28" fillId="0" borderId="55" xfId="16" applyNumberFormat="1" applyFont="1" applyBorder="1" applyAlignment="1">
      <alignment horizontal="right" vertical="center" wrapText="1"/>
      <protection/>
    </xf>
    <xf numFmtId="197" fontId="28" fillId="0" borderId="56" xfId="16" applyNumberFormat="1" applyFont="1" applyBorder="1" applyAlignment="1">
      <alignment horizontal="right" vertical="center" wrapText="1"/>
      <protection/>
    </xf>
    <xf numFmtId="0" fontId="28" fillId="0" borderId="27" xfId="16" applyFont="1" applyFill="1" applyBorder="1" applyAlignment="1" applyProtection="1">
      <alignment horizontal="center" vertical="center" wrapText="1"/>
      <protection locked="0"/>
    </xf>
    <xf numFmtId="197" fontId="28" fillId="0" borderId="31" xfId="16" applyNumberFormat="1" applyFont="1" applyBorder="1" applyAlignment="1">
      <alignment horizontal="right" vertical="center" wrapText="1"/>
      <protection/>
    </xf>
    <xf numFmtId="197" fontId="28" fillId="0" borderId="40" xfId="16" applyNumberFormat="1" applyFont="1" applyBorder="1" applyAlignment="1">
      <alignment horizontal="right" vertical="center" wrapText="1"/>
      <protection/>
    </xf>
    <xf numFmtId="0" fontId="28" fillId="0" borderId="57" xfId="16" applyFont="1" applyFill="1" applyBorder="1" applyAlignment="1" applyProtection="1">
      <alignment horizontal="center" vertical="center" wrapText="1"/>
      <protection locked="0"/>
    </xf>
    <xf numFmtId="197" fontId="28" fillId="0" borderId="58" xfId="16" applyNumberFormat="1" applyFont="1" applyBorder="1" applyAlignment="1">
      <alignment horizontal="right" vertical="center" wrapText="1"/>
      <protection/>
    </xf>
    <xf numFmtId="197" fontId="28" fillId="0" borderId="59" xfId="16" applyNumberFormat="1" applyFont="1" applyBorder="1" applyAlignment="1">
      <alignment horizontal="right" vertical="center" wrapText="1"/>
      <protection/>
    </xf>
    <xf numFmtId="0" fontId="29" fillId="0" borderId="26" xfId="16" applyFont="1" applyFill="1" applyBorder="1" applyAlignment="1" applyProtection="1">
      <alignment vertical="center" wrapText="1"/>
      <protection locked="0"/>
    </xf>
    <xf numFmtId="4" fontId="29" fillId="0" borderId="29" xfId="16" applyNumberFormat="1" applyFont="1" applyFill="1" applyBorder="1" applyAlignment="1">
      <alignment vertical="center" wrapText="1"/>
      <protection/>
    </xf>
    <xf numFmtId="4" fontId="29" fillId="0" borderId="29" xfId="16" applyNumberFormat="1" applyFont="1" applyBorder="1" applyAlignment="1">
      <alignment vertical="center" wrapText="1"/>
      <protection/>
    </xf>
    <xf numFmtId="4" fontId="29" fillId="0" borderId="42" xfId="16" applyNumberFormat="1" applyFont="1" applyBorder="1" applyAlignment="1">
      <alignment horizontal="right" vertical="center" wrapText="1"/>
      <protection/>
    </xf>
    <xf numFmtId="0" fontId="90" fillId="38" borderId="60" xfId="65" applyFont="1" applyFill="1" applyBorder="1" applyAlignment="1">
      <alignment horizontal="left" vertical="center" wrapText="1"/>
      <protection/>
    </xf>
    <xf numFmtId="0" fontId="90" fillId="38" borderId="61" xfId="65" applyFont="1" applyFill="1" applyBorder="1" applyAlignment="1">
      <alignment horizontal="center" vertical="center" wrapText="1"/>
      <protection/>
    </xf>
    <xf numFmtId="0" fontId="90" fillId="38" borderId="62" xfId="65" applyFont="1" applyFill="1" applyBorder="1" applyAlignment="1">
      <alignment horizontal="center" vertical="center" wrapText="1"/>
      <protection/>
    </xf>
    <xf numFmtId="0" fontId="83" fillId="39" borderId="27" xfId="65" applyFont="1" applyFill="1" applyBorder="1" applyAlignment="1">
      <alignment vertical="center"/>
      <protection/>
    </xf>
    <xf numFmtId="173" fontId="83" fillId="0" borderId="31" xfId="65" applyNumberFormat="1" applyFont="1" applyFill="1" applyBorder="1" applyAlignment="1">
      <alignment vertical="center"/>
      <protection/>
    </xf>
    <xf numFmtId="173" fontId="83" fillId="0" borderId="40" xfId="65" applyNumberFormat="1" applyFont="1" applyFill="1" applyBorder="1" applyAlignment="1">
      <alignment vertical="center"/>
      <protection/>
    </xf>
    <xf numFmtId="0" fontId="83" fillId="39" borderId="27" xfId="65" applyFont="1" applyFill="1" applyBorder="1" applyAlignment="1" quotePrefix="1">
      <alignment vertical="center"/>
      <protection/>
    </xf>
    <xf numFmtId="0" fontId="83" fillId="39" borderId="27" xfId="65" applyFont="1" applyFill="1" applyBorder="1" applyAlignment="1">
      <alignment horizontal="left" vertical="center" indent="2"/>
      <protection/>
    </xf>
    <xf numFmtId="0" fontId="83" fillId="39" borderId="25" xfId="65" applyFont="1" applyFill="1" applyBorder="1" applyAlignment="1">
      <alignment vertical="center"/>
      <protection/>
    </xf>
    <xf numFmtId="173" fontId="83" fillId="0" borderId="35" xfId="65" applyNumberFormat="1" applyFont="1" applyFill="1" applyBorder="1" applyAlignment="1">
      <alignment vertical="center"/>
      <protection/>
    </xf>
    <xf numFmtId="173" fontId="83" fillId="0" borderId="39" xfId="65" applyNumberFormat="1" applyFont="1" applyFill="1" applyBorder="1" applyAlignment="1">
      <alignment vertical="center"/>
      <protection/>
    </xf>
    <xf numFmtId="0" fontId="84" fillId="39" borderId="26" xfId="65" applyFont="1" applyFill="1" applyBorder="1" applyAlignment="1">
      <alignment vertical="center"/>
      <protection/>
    </xf>
    <xf numFmtId="173" fontId="84" fillId="0" borderId="29" xfId="49" applyNumberFormat="1" applyFont="1" applyFill="1" applyBorder="1" applyAlignment="1">
      <alignment vertical="center"/>
    </xf>
    <xf numFmtId="173" fontId="84" fillId="0" borderId="42" xfId="49" applyNumberFormat="1" applyFont="1" applyFill="1" applyBorder="1" applyAlignment="1">
      <alignment vertical="center"/>
    </xf>
    <xf numFmtId="0" fontId="84" fillId="39" borderId="25" xfId="65" applyFont="1" applyFill="1" applyBorder="1" applyAlignment="1">
      <alignment vertical="center"/>
      <protection/>
    </xf>
    <xf numFmtId="173" fontId="84" fillId="0" borderId="35" xfId="65" applyNumberFormat="1" applyFont="1" applyFill="1" applyBorder="1" applyAlignment="1">
      <alignment vertical="center"/>
      <protection/>
    </xf>
    <xf numFmtId="173" fontId="84" fillId="39" borderId="35" xfId="65" applyNumberFormat="1" applyFont="1" applyFill="1" applyBorder="1" applyAlignment="1">
      <alignment vertical="center"/>
      <protection/>
    </xf>
    <xf numFmtId="173" fontId="84" fillId="39" borderId="39" xfId="65" applyNumberFormat="1" applyFont="1" applyFill="1" applyBorder="1" applyAlignment="1">
      <alignment vertical="center"/>
      <protection/>
    </xf>
    <xf numFmtId="0" fontId="83" fillId="39" borderId="37" xfId="65" applyFont="1" applyFill="1" applyBorder="1" applyAlignment="1">
      <alignment vertical="center"/>
      <protection/>
    </xf>
    <xf numFmtId="173" fontId="83" fillId="0" borderId="34" xfId="65" applyNumberFormat="1" applyFont="1" applyFill="1" applyBorder="1" applyAlignment="1">
      <alignment vertical="center"/>
      <protection/>
    </xf>
    <xf numFmtId="173" fontId="83" fillId="0" borderId="41" xfId="65" applyNumberFormat="1" applyFont="1" applyFill="1" applyBorder="1" applyAlignment="1">
      <alignment vertical="center"/>
      <protection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3" fontId="93" fillId="0" borderId="0" xfId="0" applyNumberFormat="1" applyFont="1" applyFill="1" applyBorder="1" applyAlignment="1">
      <alignment horizontal="right" vertical="center"/>
    </xf>
    <xf numFmtId="0" fontId="90" fillId="38" borderId="61" xfId="16" applyFont="1" applyFill="1" applyBorder="1" applyAlignment="1">
      <alignment horizontal="left" vertical="center" wrapText="1"/>
      <protection/>
    </xf>
    <xf numFmtId="0" fontId="90" fillId="38" borderId="61" xfId="16" applyFont="1" applyFill="1" applyBorder="1" applyAlignment="1">
      <alignment horizontal="center" vertical="center" wrapText="1"/>
      <protection/>
    </xf>
    <xf numFmtId="0" fontId="83" fillId="0" borderId="38" xfId="0" applyFont="1" applyFill="1" applyBorder="1" applyAlignment="1">
      <alignment horizontal="left" vertical="center"/>
    </xf>
    <xf numFmtId="173" fontId="8" fillId="0" borderId="30" xfId="0" applyNumberFormat="1" applyFont="1" applyFill="1" applyBorder="1" applyAlignment="1">
      <alignment vertical="center"/>
    </xf>
    <xf numFmtId="173" fontId="83" fillId="0" borderId="43" xfId="65" applyNumberFormat="1" applyFont="1" applyFill="1" applyBorder="1" applyAlignment="1">
      <alignment vertical="center"/>
      <protection/>
    </xf>
    <xf numFmtId="0" fontId="83" fillId="0" borderId="27" xfId="0" applyFont="1" applyFill="1" applyBorder="1" applyAlignment="1">
      <alignment horizontal="left" vertical="center"/>
    </xf>
    <xf numFmtId="173" fontId="8" fillId="0" borderId="31" xfId="0" applyNumberFormat="1" applyFont="1" applyFill="1" applyBorder="1" applyAlignment="1">
      <alignment vertical="center"/>
    </xf>
    <xf numFmtId="173" fontId="83" fillId="0" borderId="31" xfId="0" applyNumberFormat="1" applyFont="1" applyFill="1" applyBorder="1" applyAlignment="1">
      <alignment vertical="center"/>
    </xf>
    <xf numFmtId="173" fontId="8" fillId="0" borderId="40" xfId="0" applyNumberFormat="1" applyFont="1" applyFill="1" applyBorder="1" applyAlignment="1">
      <alignment vertical="center"/>
    </xf>
    <xf numFmtId="0" fontId="83" fillId="0" borderId="25" xfId="0" applyFont="1" applyFill="1" applyBorder="1" applyAlignment="1">
      <alignment horizontal="left" vertical="center"/>
    </xf>
    <xf numFmtId="173" fontId="8" fillId="0" borderId="35" xfId="0" applyNumberFormat="1" applyFont="1" applyFill="1" applyBorder="1" applyAlignment="1">
      <alignment vertical="center"/>
    </xf>
    <xf numFmtId="173" fontId="83" fillId="0" borderId="35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" fontId="90" fillId="38" borderId="63" xfId="0" applyNumberFormat="1" applyFont="1" applyFill="1" applyBorder="1" applyAlignment="1">
      <alignment horizontal="center" vertical="center" wrapText="1"/>
    </xf>
    <xf numFmtId="4" fontId="8" fillId="0" borderId="64" xfId="0" applyNumberFormat="1" applyFont="1" applyFill="1" applyBorder="1" applyAlignment="1">
      <alignment horizontal="left" vertical="center"/>
    </xf>
    <xf numFmtId="4" fontId="8" fillId="0" borderId="65" xfId="0" applyNumberFormat="1" applyFont="1" applyFill="1" applyBorder="1" applyAlignment="1">
      <alignment horizontal="left" vertical="center"/>
    </xf>
    <xf numFmtId="4" fontId="8" fillId="0" borderId="66" xfId="0" applyNumberFormat="1" applyFont="1" applyFill="1" applyBorder="1" applyAlignment="1">
      <alignment horizontal="left" vertical="center"/>
    </xf>
    <xf numFmtId="0" fontId="9" fillId="37" borderId="67" xfId="16" applyFont="1" applyFill="1" applyBorder="1" applyAlignment="1" applyProtection="1">
      <alignment horizontal="center" vertical="center" wrapText="1"/>
      <protection locked="0"/>
    </xf>
    <xf numFmtId="0" fontId="9" fillId="37" borderId="68" xfId="16" applyFont="1" applyFill="1" applyBorder="1" applyAlignment="1" applyProtection="1">
      <alignment horizontal="center" vertical="center" wrapText="1"/>
      <protection locked="0"/>
    </xf>
    <xf numFmtId="0" fontId="83" fillId="39" borderId="27" xfId="65" applyFont="1" applyFill="1" applyBorder="1" applyAlignment="1">
      <alignment horizontal="center" vertical="center"/>
      <protection/>
    </xf>
    <xf numFmtId="174" fontId="83" fillId="0" borderId="31" xfId="65" applyNumberFormat="1" applyFont="1" applyFill="1" applyBorder="1" applyAlignment="1">
      <alignment vertical="center"/>
      <protection/>
    </xf>
    <xf numFmtId="174" fontId="83" fillId="0" borderId="40" xfId="65" applyNumberFormat="1" applyFont="1" applyFill="1" applyBorder="1" applyAlignment="1">
      <alignment vertical="center"/>
      <protection/>
    </xf>
    <xf numFmtId="0" fontId="83" fillId="39" borderId="27" xfId="65" applyFont="1" applyFill="1" applyBorder="1" applyAlignment="1" quotePrefix="1">
      <alignment horizontal="center" vertical="center"/>
      <protection/>
    </xf>
    <xf numFmtId="0" fontId="83" fillId="39" borderId="25" xfId="65" applyFont="1" applyFill="1" applyBorder="1" applyAlignment="1">
      <alignment horizontal="center" vertical="center"/>
      <protection/>
    </xf>
    <xf numFmtId="174" fontId="83" fillId="0" borderId="35" xfId="65" applyNumberFormat="1" applyFont="1" applyFill="1" applyBorder="1" applyAlignment="1">
      <alignment vertical="center"/>
      <protection/>
    </xf>
    <xf numFmtId="174" fontId="83" fillId="0" borderId="39" xfId="65" applyNumberFormat="1" applyFont="1" applyFill="1" applyBorder="1" applyAlignment="1">
      <alignment vertical="center"/>
      <protection/>
    </xf>
    <xf numFmtId="174" fontId="84" fillId="0" borderId="35" xfId="65" applyNumberFormat="1" applyFont="1" applyFill="1" applyBorder="1" applyAlignment="1">
      <alignment vertical="center"/>
      <protection/>
    </xf>
    <xf numFmtId="174" fontId="84" fillId="0" borderId="39" xfId="65" applyNumberFormat="1" applyFont="1" applyFill="1" applyBorder="1" applyAlignment="1">
      <alignment vertical="center"/>
      <protection/>
    </xf>
    <xf numFmtId="0" fontId="9" fillId="37" borderId="69" xfId="16" applyFont="1" applyFill="1" applyBorder="1" applyAlignment="1" applyProtection="1">
      <alignment horizontal="center" vertical="center"/>
      <protection locked="0"/>
    </xf>
    <xf numFmtId="0" fontId="9" fillId="37" borderId="70" xfId="16" applyFont="1" applyFill="1" applyBorder="1" applyAlignment="1" applyProtection="1">
      <alignment horizontal="center" vertical="center"/>
      <protection locked="0"/>
    </xf>
    <xf numFmtId="0" fontId="13" fillId="37" borderId="71" xfId="16" applyFont="1" applyFill="1" applyBorder="1" applyAlignment="1" applyProtection="1">
      <alignment horizontal="center" vertical="center" wrapText="1"/>
      <protection locked="0"/>
    </xf>
    <xf numFmtId="0" fontId="13" fillId="37" borderId="71" xfId="16" applyFont="1" applyFill="1" applyBorder="1" applyAlignment="1" applyProtection="1">
      <alignment horizontal="center" vertical="top" wrapText="1"/>
      <protection locked="0"/>
    </xf>
    <xf numFmtId="0" fontId="83" fillId="0" borderId="72" xfId="16" applyFont="1" applyFill="1" applyBorder="1" applyAlignment="1" applyProtection="1">
      <alignment horizontal="center" vertical="center"/>
      <protection locked="0"/>
    </xf>
    <xf numFmtId="173" fontId="83" fillId="0" borderId="73" xfId="16" applyNumberFormat="1" applyFont="1" applyFill="1" applyBorder="1" applyAlignment="1" applyProtection="1">
      <alignment horizontal="right" vertical="center" wrapText="1"/>
      <protection locked="0"/>
    </xf>
    <xf numFmtId="173" fontId="83" fillId="0" borderId="74" xfId="16" applyNumberFormat="1" applyFont="1" applyFill="1" applyBorder="1" applyAlignment="1" applyProtection="1">
      <alignment horizontal="right" vertical="center" wrapText="1"/>
      <protection locked="0"/>
    </xf>
    <xf numFmtId="0" fontId="83" fillId="0" borderId="27" xfId="16" applyFont="1" applyFill="1" applyBorder="1" applyAlignment="1" applyProtection="1">
      <alignment horizontal="center" vertical="center"/>
      <protection locked="0"/>
    </xf>
    <xf numFmtId="173" fontId="83" fillId="0" borderId="31" xfId="16" applyNumberFormat="1" applyFont="1" applyFill="1" applyBorder="1" applyAlignment="1" applyProtection="1">
      <alignment horizontal="right" vertical="center" wrapText="1"/>
      <protection locked="0"/>
    </xf>
    <xf numFmtId="173" fontId="83" fillId="0" borderId="40" xfId="16" applyNumberFormat="1" applyFont="1" applyFill="1" applyBorder="1" applyAlignment="1" applyProtection="1">
      <alignment horizontal="right" vertical="center" wrapText="1"/>
      <protection locked="0"/>
    </xf>
    <xf numFmtId="0" fontId="83" fillId="0" borderId="25" xfId="16" applyFont="1" applyFill="1" applyBorder="1" applyAlignment="1" applyProtection="1">
      <alignment horizontal="center" vertical="center"/>
      <protection locked="0"/>
    </xf>
    <xf numFmtId="173" fontId="83" fillId="0" borderId="35" xfId="16" applyNumberFormat="1" applyFont="1" applyFill="1" applyBorder="1" applyAlignment="1" applyProtection="1">
      <alignment horizontal="right" vertical="center" wrapText="1"/>
      <protection locked="0"/>
    </xf>
    <xf numFmtId="173" fontId="83" fillId="0" borderId="39" xfId="16" applyNumberFormat="1" applyFont="1" applyFill="1" applyBorder="1" applyAlignment="1" applyProtection="1">
      <alignment horizontal="right" vertical="center" wrapText="1"/>
      <protection locked="0"/>
    </xf>
    <xf numFmtId="0" fontId="84" fillId="0" borderId="26" xfId="16" applyFont="1" applyFill="1" applyBorder="1" applyAlignment="1" applyProtection="1">
      <alignment horizontal="left" vertical="center"/>
      <protection locked="0"/>
    </xf>
    <xf numFmtId="173" fontId="84" fillId="0" borderId="29" xfId="16" applyNumberFormat="1" applyFont="1" applyFill="1" applyBorder="1" applyAlignment="1" applyProtection="1">
      <alignment horizontal="right" vertical="center" wrapText="1"/>
      <protection locked="0"/>
    </xf>
    <xf numFmtId="173" fontId="84" fillId="0" borderId="42" xfId="16" applyNumberFormat="1" applyFont="1" applyFill="1" applyBorder="1" applyAlignment="1" applyProtection="1">
      <alignment horizontal="right" vertical="center" wrapText="1"/>
      <protection locked="0"/>
    </xf>
    <xf numFmtId="0" fontId="9" fillId="37" borderId="75" xfId="16" applyFont="1" applyFill="1" applyBorder="1" applyAlignment="1">
      <alignment horizontal="right" vertical="center" wrapText="1"/>
      <protection/>
    </xf>
    <xf numFmtId="0" fontId="83" fillId="0" borderId="30" xfId="16" applyFont="1" applyFill="1" applyBorder="1" applyAlignment="1">
      <alignment vertical="center"/>
      <protection/>
    </xf>
    <xf numFmtId="4" fontId="83" fillId="0" borderId="30" xfId="16" applyNumberFormat="1" applyFont="1" applyFill="1" applyBorder="1" applyAlignment="1">
      <alignment horizontal="right" vertical="center"/>
      <protection/>
    </xf>
    <xf numFmtId="4" fontId="83" fillId="0" borderId="43" xfId="16" applyNumberFormat="1" applyFont="1" applyFill="1" applyBorder="1" applyAlignment="1">
      <alignment horizontal="right" vertical="center"/>
      <protection/>
    </xf>
    <xf numFmtId="4" fontId="83" fillId="0" borderId="31" xfId="16" applyNumberFormat="1" applyFont="1" applyFill="1" applyBorder="1" applyAlignment="1">
      <alignment horizontal="right" vertical="center"/>
      <protection/>
    </xf>
    <xf numFmtId="4" fontId="83" fillId="0" borderId="40" xfId="16" applyNumberFormat="1" applyFont="1" applyFill="1" applyBorder="1" applyAlignment="1">
      <alignment horizontal="right" vertical="center"/>
      <protection/>
    </xf>
    <xf numFmtId="4" fontId="83" fillId="0" borderId="35" xfId="16" applyNumberFormat="1" applyFont="1" applyFill="1" applyBorder="1" applyAlignment="1">
      <alignment horizontal="right" vertical="center"/>
      <protection/>
    </xf>
    <xf numFmtId="4" fontId="83" fillId="0" borderId="39" xfId="16" applyNumberFormat="1" applyFont="1" applyFill="1" applyBorder="1" applyAlignment="1">
      <alignment horizontal="right" vertical="center"/>
      <protection/>
    </xf>
    <xf numFmtId="0" fontId="90" fillId="37" borderId="0" xfId="0" applyFont="1" applyFill="1" applyBorder="1" applyAlignment="1">
      <alignment horizontal="center" vertical="center"/>
    </xf>
    <xf numFmtId="0" fontId="90" fillId="37" borderId="28" xfId="0" applyFont="1" applyFill="1" applyBorder="1" applyAlignment="1">
      <alignment horizontal="center" vertical="center" wrapText="1"/>
    </xf>
    <xf numFmtId="4" fontId="83" fillId="0" borderId="40" xfId="16" applyNumberFormat="1" applyFont="1" applyFill="1" applyBorder="1" applyAlignment="1">
      <alignment horizontal="center" vertical="center"/>
      <protection/>
    </xf>
    <xf numFmtId="4" fontId="83" fillId="0" borderId="39" xfId="16" applyNumberFormat="1" applyFont="1" applyFill="1" applyBorder="1" applyAlignment="1">
      <alignment horizontal="center" vertical="center"/>
      <protection/>
    </xf>
    <xf numFmtId="0" fontId="9" fillId="37" borderId="67" xfId="16" applyFont="1" applyFill="1" applyBorder="1" applyAlignment="1">
      <alignment horizontal="center" vertical="center" wrapText="1"/>
      <protection/>
    </xf>
    <xf numFmtId="0" fontId="9" fillId="37" borderId="68" xfId="16" applyFont="1" applyFill="1" applyBorder="1" applyAlignment="1">
      <alignment horizontal="center" vertical="center" wrapText="1"/>
      <protection/>
    </xf>
    <xf numFmtId="0" fontId="83" fillId="0" borderId="76" xfId="16" applyFont="1" applyFill="1" applyBorder="1" applyAlignment="1">
      <alignment vertical="center"/>
      <protection/>
    </xf>
    <xf numFmtId="3" fontId="83" fillId="0" borderId="77" xfId="16" applyNumberFormat="1" applyFont="1" applyFill="1" applyBorder="1" applyAlignment="1">
      <alignment vertical="center"/>
      <protection/>
    </xf>
    <xf numFmtId="3" fontId="83" fillId="0" borderId="77" xfId="16" applyNumberFormat="1" applyFont="1" applyBorder="1" applyAlignment="1">
      <alignment vertical="center"/>
      <protection/>
    </xf>
    <xf numFmtId="3" fontId="83" fillId="0" borderId="78" xfId="16" applyNumberFormat="1" applyFont="1" applyBorder="1" applyAlignment="1">
      <alignment vertical="center"/>
      <protection/>
    </xf>
    <xf numFmtId="0" fontId="83" fillId="0" borderId="27" xfId="16" applyFont="1" applyFill="1" applyBorder="1" applyAlignment="1">
      <alignment vertical="center"/>
      <protection/>
    </xf>
    <xf numFmtId="3" fontId="83" fillId="0" borderId="31" xfId="16" applyNumberFormat="1" applyFont="1" applyFill="1" applyBorder="1" applyAlignment="1">
      <alignment vertical="center"/>
      <protection/>
    </xf>
    <xf numFmtId="3" fontId="83" fillId="0" borderId="31" xfId="16" applyNumberFormat="1" applyFont="1" applyBorder="1" applyAlignment="1">
      <alignment vertical="center"/>
      <protection/>
    </xf>
    <xf numFmtId="3" fontId="83" fillId="0" borderId="40" xfId="16" applyNumberFormat="1" applyFont="1" applyBorder="1" applyAlignment="1">
      <alignment vertical="center"/>
      <protection/>
    </xf>
    <xf numFmtId="0" fontId="83" fillId="0" borderId="25" xfId="16" applyFont="1" applyFill="1" applyBorder="1" applyAlignment="1">
      <alignment vertical="center"/>
      <protection/>
    </xf>
    <xf numFmtId="3" fontId="83" fillId="0" borderId="35" xfId="16" applyNumberFormat="1" applyFont="1" applyFill="1" applyBorder="1" applyAlignment="1">
      <alignment vertical="center"/>
      <protection/>
    </xf>
    <xf numFmtId="3" fontId="83" fillId="0" borderId="35" xfId="16" applyNumberFormat="1" applyFont="1" applyBorder="1" applyAlignment="1">
      <alignment vertical="center"/>
      <protection/>
    </xf>
    <xf numFmtId="3" fontId="83" fillId="0" borderId="39" xfId="16" applyNumberFormat="1" applyFont="1" applyBorder="1" applyAlignment="1">
      <alignment vertical="center"/>
      <protection/>
    </xf>
    <xf numFmtId="0" fontId="84" fillId="0" borderId="26" xfId="16" applyFont="1" applyFill="1" applyBorder="1" applyAlignment="1">
      <alignment vertical="center"/>
      <protection/>
    </xf>
    <xf numFmtId="3" fontId="84" fillId="0" borderId="29" xfId="16" applyNumberFormat="1" applyFont="1" applyBorder="1" applyAlignment="1">
      <alignment vertical="center"/>
      <protection/>
    </xf>
    <xf numFmtId="3" fontId="84" fillId="0" borderId="42" xfId="16" applyNumberFormat="1" applyFont="1" applyBorder="1" applyAlignment="1">
      <alignment vertical="center"/>
      <protection/>
    </xf>
    <xf numFmtId="0" fontId="94" fillId="0" borderId="0" xfId="16" applyFont="1" applyAlignment="1">
      <alignment vertical="center"/>
      <protection/>
    </xf>
    <xf numFmtId="0" fontId="11" fillId="0" borderId="79" xfId="16" applyFont="1" applyBorder="1" applyAlignment="1">
      <alignment vertical="center"/>
      <protection/>
    </xf>
    <xf numFmtId="0" fontId="9" fillId="40" borderId="0" xfId="16" applyFont="1" applyFill="1" applyBorder="1" applyAlignment="1">
      <alignment vertical="center"/>
      <protection/>
    </xf>
    <xf numFmtId="0" fontId="9" fillId="40" borderId="28" xfId="16" applyFont="1" applyFill="1" applyBorder="1" applyAlignment="1">
      <alignment horizontal="center" vertical="center"/>
      <protection/>
    </xf>
    <xf numFmtId="0" fontId="9" fillId="40" borderId="80" xfId="16" applyFont="1" applyFill="1" applyBorder="1" applyAlignment="1">
      <alignment horizontal="center" vertical="center"/>
      <protection/>
    </xf>
    <xf numFmtId="0" fontId="8" fillId="0" borderId="79" xfId="16" applyFont="1" applyBorder="1" applyAlignment="1">
      <alignment vertical="center"/>
      <protection/>
    </xf>
    <xf numFmtId="0" fontId="83" fillId="0" borderId="81" xfId="16" applyFont="1" applyFill="1" applyBorder="1" applyAlignment="1">
      <alignment vertical="center"/>
      <protection/>
    </xf>
    <xf numFmtId="3" fontId="83" fillId="0" borderId="82" xfId="16" applyNumberFormat="1" applyFont="1" applyFill="1" applyBorder="1" applyAlignment="1">
      <alignment vertical="center"/>
      <protection/>
    </xf>
    <xf numFmtId="3" fontId="83" fillId="0" borderId="83" xfId="16" applyNumberFormat="1" applyFont="1" applyFill="1" applyBorder="1" applyAlignment="1">
      <alignment vertical="center"/>
      <protection/>
    </xf>
    <xf numFmtId="0" fontId="83" fillId="0" borderId="84" xfId="16" applyFont="1" applyFill="1" applyBorder="1" applyAlignment="1">
      <alignment vertical="center"/>
      <protection/>
    </xf>
    <xf numFmtId="3" fontId="83" fillId="0" borderId="85" xfId="16" applyNumberFormat="1" applyFont="1" applyFill="1" applyBorder="1" applyAlignment="1">
      <alignment vertical="center"/>
      <protection/>
    </xf>
    <xf numFmtId="3" fontId="83" fillId="0" borderId="86" xfId="16" applyNumberFormat="1" applyFont="1" applyFill="1" applyBorder="1" applyAlignment="1">
      <alignment vertical="center"/>
      <protection/>
    </xf>
    <xf numFmtId="0" fontId="83" fillId="0" borderId="87" xfId="16" applyFont="1" applyFill="1" applyBorder="1" applyAlignment="1">
      <alignment vertical="center"/>
      <protection/>
    </xf>
    <xf numFmtId="3" fontId="83" fillId="0" borderId="88" xfId="16" applyNumberFormat="1" applyFont="1" applyFill="1" applyBorder="1" applyAlignment="1">
      <alignment vertical="center"/>
      <protection/>
    </xf>
    <xf numFmtId="3" fontId="83" fillId="0" borderId="89" xfId="16" applyNumberFormat="1" applyFont="1" applyFill="1" applyBorder="1" applyAlignment="1">
      <alignment vertical="center"/>
      <protection/>
    </xf>
    <xf numFmtId="0" fontId="84" fillId="0" borderId="90" xfId="16" applyFont="1" applyFill="1" applyBorder="1" applyAlignment="1">
      <alignment vertical="center"/>
      <protection/>
    </xf>
    <xf numFmtId="3" fontId="84" fillId="0" borderId="91" xfId="16" applyNumberFormat="1" applyFont="1" applyFill="1" applyBorder="1" applyAlignment="1">
      <alignment vertical="center"/>
      <protection/>
    </xf>
    <xf numFmtId="3" fontId="84" fillId="0" borderId="0" xfId="16" applyNumberFormat="1" applyFont="1" applyBorder="1" applyAlignment="1">
      <alignment vertical="center"/>
      <protection/>
    </xf>
    <xf numFmtId="3" fontId="84" fillId="0" borderId="91" xfId="16" applyNumberFormat="1" applyFont="1" applyBorder="1" applyAlignment="1">
      <alignment vertical="center"/>
      <protection/>
    </xf>
    <xf numFmtId="3" fontId="84" fillId="0" borderId="92" xfId="16" applyNumberFormat="1" applyFont="1" applyBorder="1" applyAlignment="1">
      <alignment vertical="center"/>
      <protection/>
    </xf>
    <xf numFmtId="3" fontId="83" fillId="0" borderId="82" xfId="16" applyNumberFormat="1" applyFont="1" applyBorder="1" applyAlignment="1">
      <alignment vertical="center"/>
      <protection/>
    </xf>
    <xf numFmtId="3" fontId="83" fillId="0" borderId="83" xfId="16" applyNumberFormat="1" applyFont="1" applyBorder="1" applyAlignment="1">
      <alignment vertical="center"/>
      <protection/>
    </xf>
    <xf numFmtId="3" fontId="83" fillId="0" borderId="85" xfId="16" applyNumberFormat="1" applyFont="1" applyBorder="1" applyAlignment="1">
      <alignment vertical="center"/>
      <protection/>
    </xf>
    <xf numFmtId="3" fontId="83" fillId="0" borderId="86" xfId="16" applyNumberFormat="1" applyFont="1" applyBorder="1" applyAlignment="1">
      <alignment vertical="center"/>
      <protection/>
    </xf>
    <xf numFmtId="3" fontId="83" fillId="0" borderId="88" xfId="16" applyNumberFormat="1" applyFont="1" applyBorder="1" applyAlignment="1">
      <alignment vertical="center"/>
      <protection/>
    </xf>
    <xf numFmtId="3" fontId="83" fillId="0" borderId="89" xfId="16" applyNumberFormat="1" applyFont="1" applyBorder="1" applyAlignment="1">
      <alignment vertical="center"/>
      <protection/>
    </xf>
    <xf numFmtId="3" fontId="83" fillId="0" borderId="78" xfId="16" applyNumberFormat="1" applyFont="1" applyFill="1" applyBorder="1" applyAlignment="1">
      <alignment vertical="center"/>
      <protection/>
    </xf>
    <xf numFmtId="3" fontId="83" fillId="0" borderId="40" xfId="16" applyNumberFormat="1" applyFont="1" applyFill="1" applyBorder="1" applyAlignment="1">
      <alignment vertical="center"/>
      <protection/>
    </xf>
    <xf numFmtId="3" fontId="83" fillId="0" borderId="39" xfId="16" applyNumberFormat="1" applyFont="1" applyFill="1" applyBorder="1" applyAlignment="1">
      <alignment vertical="center"/>
      <protection/>
    </xf>
    <xf numFmtId="3" fontId="84" fillId="0" borderId="42" xfId="16" applyNumberFormat="1" applyFont="1" applyFill="1" applyBorder="1" applyAlignment="1">
      <alignment vertical="center"/>
      <protection/>
    </xf>
    <xf numFmtId="0" fontId="9" fillId="37" borderId="0" xfId="16" applyFont="1" applyFill="1" applyBorder="1" applyAlignment="1">
      <alignment horizontal="left" vertical="center" wrapText="1"/>
      <protection/>
    </xf>
    <xf numFmtId="0" fontId="9" fillId="37" borderId="28" xfId="16" applyFont="1" applyFill="1" applyBorder="1" applyAlignment="1">
      <alignment horizontal="right" vertical="center" wrapText="1"/>
      <protection/>
    </xf>
    <xf numFmtId="0" fontId="83" fillId="0" borderId="0" xfId="16" applyFont="1" applyFill="1" applyBorder="1" applyAlignment="1">
      <alignment vertical="center" wrapText="1"/>
      <protection/>
    </xf>
    <xf numFmtId="0" fontId="16" fillId="37" borderId="0" xfId="16" applyFont="1" applyFill="1" applyBorder="1" applyAlignment="1">
      <alignment horizontal="left" vertical="center" wrapText="1"/>
      <protection/>
    </xf>
    <xf numFmtId="0" fontId="16" fillId="37" borderId="28" xfId="16" applyFont="1" applyFill="1" applyBorder="1" applyAlignment="1">
      <alignment horizontal="right" vertical="center"/>
      <protection/>
    </xf>
    <xf numFmtId="0" fontId="16" fillId="37" borderId="28" xfId="16" applyFont="1" applyFill="1" applyBorder="1" applyAlignment="1">
      <alignment horizontal="right" vertical="center" wrapText="1"/>
      <protection/>
    </xf>
    <xf numFmtId="0" fontId="16" fillId="37" borderId="93" xfId="16" applyFont="1" applyFill="1" applyBorder="1" applyAlignment="1">
      <alignment horizontal="right" vertical="center"/>
      <protection/>
    </xf>
    <xf numFmtId="0" fontId="87" fillId="0" borderId="0" xfId="16" applyFont="1" applyBorder="1" applyAlignment="1">
      <alignment vertical="center" wrapText="1"/>
      <protection/>
    </xf>
    <xf numFmtId="173" fontId="88" fillId="0" borderId="0" xfId="16" applyNumberFormat="1" applyFont="1" applyBorder="1" applyAlignment="1">
      <alignment horizontal="right" vertical="center" wrapText="1"/>
      <protection/>
    </xf>
    <xf numFmtId="173" fontId="87" fillId="0" borderId="0" xfId="16" applyNumberFormat="1" applyFont="1" applyBorder="1" applyAlignment="1">
      <alignment horizontal="right" vertical="center" wrapText="1"/>
      <protection/>
    </xf>
    <xf numFmtId="173" fontId="88" fillId="0" borderId="34" xfId="16" applyNumberFormat="1" applyFont="1" applyBorder="1" applyAlignment="1">
      <alignment horizontal="right" vertical="center" wrapText="1"/>
      <protection/>
    </xf>
    <xf numFmtId="173" fontId="87" fillId="0" borderId="41" xfId="16" applyNumberFormat="1" applyFont="1" applyBorder="1" applyAlignment="1">
      <alignment horizontal="right" vertical="center" wrapText="1"/>
      <protection/>
    </xf>
    <xf numFmtId="173" fontId="88" fillId="0" borderId="31" xfId="16" applyNumberFormat="1" applyFont="1" applyBorder="1" applyAlignment="1">
      <alignment horizontal="right" vertical="center" wrapText="1"/>
      <protection/>
    </xf>
    <xf numFmtId="173" fontId="87" fillId="0" borderId="40" xfId="16" applyNumberFormat="1" applyFont="1" applyBorder="1" applyAlignment="1">
      <alignment horizontal="right" vertical="center" wrapText="1"/>
      <protection/>
    </xf>
    <xf numFmtId="0" fontId="88" fillId="0" borderId="25" xfId="16" applyFont="1" applyBorder="1" applyAlignment="1">
      <alignment vertical="center" wrapText="1"/>
      <protection/>
    </xf>
    <xf numFmtId="173" fontId="88" fillId="0" borderId="35" xfId="16" applyNumberFormat="1" applyFont="1" applyBorder="1" applyAlignment="1">
      <alignment horizontal="right" vertical="center" wrapText="1"/>
      <protection/>
    </xf>
    <xf numFmtId="173" fontId="87" fillId="0" borderId="39" xfId="16" applyNumberFormat="1" applyFont="1" applyBorder="1" applyAlignment="1">
      <alignment horizontal="right" vertical="center" wrapText="1"/>
      <protection/>
    </xf>
    <xf numFmtId="0" fontId="87" fillId="0" borderId="26" xfId="16" applyFont="1" applyBorder="1" applyAlignment="1">
      <alignment vertical="center" wrapText="1"/>
      <protection/>
    </xf>
    <xf numFmtId="173" fontId="87" fillId="0" borderId="29" xfId="16" applyNumberFormat="1" applyFont="1" applyBorder="1" applyAlignment="1">
      <alignment horizontal="right" vertical="center" wrapText="1"/>
      <protection/>
    </xf>
    <xf numFmtId="173" fontId="87" fillId="0" borderId="42" xfId="16" applyNumberFormat="1" applyFont="1" applyBorder="1" applyAlignment="1">
      <alignment horizontal="right" vertical="center" wrapText="1"/>
      <protection/>
    </xf>
    <xf numFmtId="0" fontId="88" fillId="0" borderId="0" xfId="16" applyFont="1" applyFill="1" applyBorder="1" applyAlignment="1">
      <alignment vertical="center" wrapText="1"/>
      <protection/>
    </xf>
    <xf numFmtId="173" fontId="88" fillId="0" borderId="0" xfId="16" applyNumberFormat="1" applyFont="1" applyAlignment="1">
      <alignment horizontal="right" vertical="center" wrapText="1"/>
      <protection/>
    </xf>
    <xf numFmtId="173" fontId="88" fillId="0" borderId="0" xfId="51" applyNumberFormat="1" applyFont="1" applyAlignment="1">
      <alignment horizontal="right" vertical="center" wrapText="1"/>
    </xf>
    <xf numFmtId="173" fontId="87" fillId="0" borderId="0" xfId="16" applyNumberFormat="1" applyFont="1" applyAlignment="1">
      <alignment horizontal="right" vertical="center" wrapText="1"/>
      <protection/>
    </xf>
    <xf numFmtId="0" fontId="88" fillId="0" borderId="0" xfId="16" applyFont="1" applyAlignment="1">
      <alignment vertical="center" wrapText="1"/>
      <protection/>
    </xf>
    <xf numFmtId="0" fontId="87" fillId="0" borderId="0" xfId="16" applyFont="1" applyAlignment="1">
      <alignment vertical="center" wrapText="1"/>
      <protection/>
    </xf>
    <xf numFmtId="0" fontId="9" fillId="40" borderId="67" xfId="16" applyFont="1" applyFill="1" applyBorder="1" applyAlignment="1">
      <alignment horizontal="right" vertical="center"/>
      <protection/>
    </xf>
    <xf numFmtId="0" fontId="9" fillId="40" borderId="68" xfId="16" applyFont="1" applyFill="1" applyBorder="1" applyAlignment="1">
      <alignment horizontal="right" vertical="center"/>
      <protection/>
    </xf>
    <xf numFmtId="3" fontId="83" fillId="0" borderId="94" xfId="16" applyNumberFormat="1" applyFont="1" applyFill="1" applyBorder="1" applyAlignment="1">
      <alignment horizontal="right" vertical="center"/>
      <protection/>
    </xf>
    <xf numFmtId="3" fontId="83" fillId="0" borderId="95" xfId="16" applyNumberFormat="1" applyFont="1" applyBorder="1" applyAlignment="1">
      <alignment horizontal="right" vertical="center"/>
      <protection/>
    </xf>
    <xf numFmtId="3" fontId="83" fillId="0" borderId="91" xfId="16" applyNumberFormat="1" applyFont="1" applyFill="1" applyBorder="1" applyAlignment="1">
      <alignment horizontal="right" vertical="center"/>
      <protection/>
    </xf>
    <xf numFmtId="3" fontId="83" fillId="0" borderId="96" xfId="16" applyNumberFormat="1" applyFont="1" applyBorder="1" applyAlignment="1">
      <alignment horizontal="right" vertical="center"/>
      <protection/>
    </xf>
    <xf numFmtId="3" fontId="84" fillId="0" borderId="91" xfId="16" applyNumberFormat="1" applyFont="1" applyFill="1" applyBorder="1" applyAlignment="1">
      <alignment horizontal="right" vertical="center"/>
      <protection/>
    </xf>
    <xf numFmtId="3" fontId="84" fillId="0" borderId="96" xfId="16" applyNumberFormat="1" applyFont="1" applyBorder="1" applyAlignment="1">
      <alignment horizontal="right" vertical="center"/>
      <protection/>
    </xf>
    <xf numFmtId="0" fontId="90" fillId="38" borderId="97" xfId="0" applyFont="1" applyFill="1" applyBorder="1" applyAlignment="1">
      <alignment horizontal="center" vertical="center" wrapText="1"/>
    </xf>
    <xf numFmtId="0" fontId="90" fillId="38" borderId="98" xfId="0" applyFont="1" applyFill="1" applyBorder="1" applyAlignment="1">
      <alignment horizontal="center" vertical="center" wrapText="1"/>
    </xf>
    <xf numFmtId="0" fontId="95" fillId="0" borderId="99" xfId="0" applyFont="1" applyFill="1" applyBorder="1" applyAlignment="1">
      <alignment horizontal="center" vertical="center"/>
    </xf>
    <xf numFmtId="186" fontId="8" fillId="0" borderId="31" xfId="0" applyNumberFormat="1" applyFont="1" applyFill="1" applyBorder="1" applyAlignment="1">
      <alignment horizontal="center" vertical="center"/>
    </xf>
    <xf numFmtId="186" fontId="8" fillId="0" borderId="100" xfId="0" applyNumberFormat="1" applyFont="1" applyFill="1" applyBorder="1" applyAlignment="1">
      <alignment horizontal="center" vertical="center"/>
    </xf>
    <xf numFmtId="186" fontId="96" fillId="0" borderId="31" xfId="0" applyNumberFormat="1" applyFont="1" applyFill="1" applyBorder="1" applyAlignment="1">
      <alignment horizontal="center" vertical="center"/>
    </xf>
    <xf numFmtId="186" fontId="96" fillId="0" borderId="100" xfId="0" applyNumberFormat="1" applyFont="1" applyFill="1" applyBorder="1" applyAlignment="1">
      <alignment horizontal="center" vertical="center"/>
    </xf>
    <xf numFmtId="0" fontId="95" fillId="0" borderId="101" xfId="0" applyFont="1" applyFill="1" applyBorder="1" applyAlignment="1">
      <alignment horizontal="center" vertical="center"/>
    </xf>
    <xf numFmtId="186" fontId="96" fillId="0" borderId="35" xfId="0" applyNumberFormat="1" applyFont="1" applyFill="1" applyBorder="1" applyAlignment="1">
      <alignment horizontal="center" vertical="center"/>
    </xf>
    <xf numFmtId="186" fontId="96" fillId="0" borderId="102" xfId="0" applyNumberFormat="1" applyFont="1" applyFill="1" applyBorder="1" applyAlignment="1">
      <alignment horizontal="center" vertical="center"/>
    </xf>
    <xf numFmtId="0" fontId="90" fillId="41" borderId="103" xfId="0" applyFont="1" applyFill="1" applyBorder="1" applyAlignment="1">
      <alignment horizontal="center" vertical="center" wrapText="1"/>
    </xf>
    <xf numFmtId="173" fontId="8" fillId="0" borderId="104" xfId="0" applyNumberFormat="1" applyFont="1" applyFill="1" applyBorder="1" applyAlignment="1">
      <alignment horizontal="center" vertical="center"/>
    </xf>
    <xf numFmtId="173" fontId="8" fillId="0" borderId="105" xfId="0" applyNumberFormat="1" applyFont="1" applyFill="1" applyBorder="1" applyAlignment="1">
      <alignment horizontal="center" vertical="center"/>
    </xf>
    <xf numFmtId="0" fontId="9" fillId="37" borderId="106" xfId="16" applyFont="1" applyFill="1" applyBorder="1" applyAlignment="1">
      <alignment horizontal="center" vertical="center" wrapText="1"/>
      <protection/>
    </xf>
    <xf numFmtId="14" fontId="9" fillId="37" borderId="33" xfId="16" applyNumberFormat="1" applyFont="1" applyFill="1" applyBorder="1" applyAlignment="1">
      <alignment horizontal="center" vertical="center" wrapText="1"/>
      <protection/>
    </xf>
    <xf numFmtId="0" fontId="83" fillId="0" borderId="38" xfId="16" applyFont="1" applyFill="1" applyBorder="1" applyAlignment="1">
      <alignment horizontal="left" vertical="center" wrapText="1"/>
      <protection/>
    </xf>
    <xf numFmtId="173" fontId="83" fillId="0" borderId="30" xfId="16" applyNumberFormat="1" applyFont="1" applyFill="1" applyBorder="1" applyAlignment="1">
      <alignment horizontal="right" vertical="center" wrapText="1"/>
      <protection/>
    </xf>
    <xf numFmtId="182" fontId="83" fillId="0" borderId="43" xfId="16" applyNumberFormat="1" applyFont="1" applyFill="1" applyBorder="1" applyAlignment="1">
      <alignment vertical="center"/>
      <protection/>
    </xf>
    <xf numFmtId="0" fontId="83" fillId="0" borderId="27" xfId="16" applyFont="1" applyFill="1" applyBorder="1" applyAlignment="1">
      <alignment horizontal="left" vertical="center" wrapText="1"/>
      <protection/>
    </xf>
    <xf numFmtId="173" fontId="83" fillId="0" borderId="31" xfId="16" applyNumberFormat="1" applyFont="1" applyFill="1" applyBorder="1" applyAlignment="1">
      <alignment horizontal="right" vertical="center" wrapText="1"/>
      <protection/>
    </xf>
    <xf numFmtId="182" fontId="83" fillId="0" borderId="40" xfId="16" applyNumberFormat="1" applyFont="1" applyFill="1" applyBorder="1" applyAlignment="1">
      <alignment vertical="center"/>
      <protection/>
    </xf>
    <xf numFmtId="0" fontId="83" fillId="0" borderId="25" xfId="16" applyFont="1" applyFill="1" applyBorder="1" applyAlignment="1">
      <alignment horizontal="left" vertical="center" wrapText="1"/>
      <protection/>
    </xf>
    <xf numFmtId="173" fontId="83" fillId="0" borderId="35" xfId="16" applyNumberFormat="1" applyFont="1" applyFill="1" applyBorder="1" applyAlignment="1">
      <alignment horizontal="right" vertical="center" wrapText="1"/>
      <protection/>
    </xf>
    <xf numFmtId="182" fontId="83" fillId="0" borderId="39" xfId="16" applyNumberFormat="1" applyFont="1" applyFill="1" applyBorder="1" applyAlignment="1">
      <alignment vertical="center"/>
      <protection/>
    </xf>
    <xf numFmtId="0" fontId="90" fillId="38" borderId="107" xfId="0" applyFont="1" applyFill="1" applyBorder="1" applyAlignment="1">
      <alignment horizontal="center" vertical="center" wrapText="1"/>
    </xf>
    <xf numFmtId="0" fontId="90" fillId="38" borderId="108" xfId="0" applyFont="1" applyFill="1" applyBorder="1" applyAlignment="1">
      <alignment horizontal="center" vertical="center" wrapText="1"/>
    </xf>
    <xf numFmtId="0" fontId="90" fillId="38" borderId="32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/>
    </xf>
    <xf numFmtId="173" fontId="8" fillId="0" borderId="30" xfId="0" applyNumberFormat="1" applyFont="1" applyFill="1" applyBorder="1" applyAlignment="1">
      <alignment horizontal="right" vertical="center"/>
    </xf>
    <xf numFmtId="0" fontId="95" fillId="0" borderId="27" xfId="0" applyFont="1" applyFill="1" applyBorder="1" applyAlignment="1">
      <alignment horizontal="center" vertical="center"/>
    </xf>
    <xf numFmtId="173" fontId="8" fillId="0" borderId="31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horizontal="right" vertical="center"/>
    </xf>
    <xf numFmtId="0" fontId="95" fillId="0" borderId="25" xfId="0" applyFont="1" applyFill="1" applyBorder="1" applyAlignment="1">
      <alignment horizontal="center" vertical="center"/>
    </xf>
    <xf numFmtId="9" fontId="96" fillId="0" borderId="35" xfId="0" applyNumberFormat="1" applyFont="1" applyFill="1" applyBorder="1" applyAlignment="1">
      <alignment horizontal="right" vertical="center"/>
    </xf>
    <xf numFmtId="14" fontId="9" fillId="37" borderId="109" xfId="16" applyNumberFormat="1" applyFont="1" applyFill="1" applyBorder="1" applyAlignment="1">
      <alignment horizontal="left" vertical="center" wrapText="1"/>
      <protection/>
    </xf>
    <xf numFmtId="0" fontId="9" fillId="37" borderId="110" xfId="16" applyFont="1" applyFill="1" applyBorder="1" applyAlignment="1">
      <alignment horizontal="right" vertical="center" wrapText="1"/>
      <protection/>
    </xf>
    <xf numFmtId="0" fontId="84" fillId="0" borderId="38" xfId="16" applyFont="1" applyBorder="1" applyAlignment="1">
      <alignment vertical="center" wrapText="1"/>
      <protection/>
    </xf>
    <xf numFmtId="173" fontId="83" fillId="0" borderId="30" xfId="16" applyNumberFormat="1" applyFont="1" applyBorder="1" applyAlignment="1">
      <alignment vertical="center"/>
      <protection/>
    </xf>
    <xf numFmtId="173" fontId="84" fillId="0" borderId="43" xfId="16" applyNumberFormat="1" applyFont="1" applyBorder="1" applyAlignment="1">
      <alignment vertical="center"/>
      <protection/>
    </xf>
    <xf numFmtId="0" fontId="84" fillId="0" borderId="27" xfId="16" applyFont="1" applyBorder="1" applyAlignment="1">
      <alignment vertical="center" wrapText="1"/>
      <protection/>
    </xf>
    <xf numFmtId="173" fontId="83" fillId="0" borderId="31" xfId="16" applyNumberFormat="1" applyFont="1" applyBorder="1" applyAlignment="1">
      <alignment vertical="center"/>
      <protection/>
    </xf>
    <xf numFmtId="173" fontId="84" fillId="0" borderId="40" xfId="16" applyNumberFormat="1" applyFont="1" applyBorder="1" applyAlignment="1">
      <alignment vertical="center"/>
      <protection/>
    </xf>
    <xf numFmtId="0" fontId="84" fillId="0" borderId="25" xfId="16" applyFont="1" applyBorder="1" applyAlignment="1">
      <alignment vertical="center" wrapText="1"/>
      <protection/>
    </xf>
    <xf numFmtId="173" fontId="83" fillId="0" borderId="35" xfId="16" applyNumberFormat="1" applyFont="1" applyBorder="1" applyAlignment="1">
      <alignment vertical="center"/>
      <protection/>
    </xf>
    <xf numFmtId="173" fontId="84" fillId="0" borderId="39" xfId="16" applyNumberFormat="1" applyFont="1" applyBorder="1" applyAlignment="1">
      <alignment vertical="center"/>
      <protection/>
    </xf>
    <xf numFmtId="173" fontId="84" fillId="0" borderId="29" xfId="16" applyNumberFormat="1" applyFont="1" applyBorder="1" applyAlignment="1">
      <alignment vertical="center"/>
      <protection/>
    </xf>
    <xf numFmtId="173" fontId="84" fillId="0" borderId="42" xfId="16" applyNumberFormat="1" applyFont="1" applyBorder="1" applyAlignment="1">
      <alignment vertical="center"/>
      <protection/>
    </xf>
    <xf numFmtId="173" fontId="84" fillId="0" borderId="0" xfId="16" applyNumberFormat="1" applyFont="1" applyBorder="1" applyAlignment="1">
      <alignment vertical="center"/>
      <protection/>
    </xf>
    <xf numFmtId="173" fontId="83" fillId="0" borderId="0" xfId="16" applyNumberFormat="1" applyFont="1" applyBorder="1" applyAlignment="1">
      <alignment vertical="center"/>
      <protection/>
    </xf>
    <xf numFmtId="173" fontId="83" fillId="0" borderId="0" xfId="16" applyNumberFormat="1" applyFont="1" applyAlignment="1">
      <alignment vertical="center"/>
      <protection/>
    </xf>
    <xf numFmtId="0" fontId="84" fillId="0" borderId="0" xfId="16" applyFont="1" applyAlignment="1">
      <alignment horizontal="right" wrapText="1"/>
      <protection/>
    </xf>
    <xf numFmtId="14" fontId="84" fillId="0" borderId="0" xfId="16" applyNumberFormat="1" applyFont="1" applyAlignment="1">
      <alignment horizontal="right" wrapText="1"/>
      <protection/>
    </xf>
    <xf numFmtId="0" fontId="83" fillId="0" borderId="0" xfId="16" applyFont="1" applyAlignment="1">
      <alignment/>
      <protection/>
    </xf>
    <xf numFmtId="0" fontId="84" fillId="0" borderId="0" xfId="16" applyFont="1" applyAlignment="1">
      <alignment horizontal="right" vertical="center" wrapText="1"/>
      <protection/>
    </xf>
    <xf numFmtId="0" fontId="83" fillId="0" borderId="0" xfId="16" applyFont="1" applyAlignment="1">
      <alignment vertical="center"/>
      <protection/>
    </xf>
    <xf numFmtId="0" fontId="84" fillId="0" borderId="0" xfId="16" applyFont="1" applyAlignment="1">
      <alignment vertical="center"/>
      <protection/>
    </xf>
    <xf numFmtId="14" fontId="84" fillId="0" borderId="0" xfId="16" applyNumberFormat="1" applyFont="1" applyAlignment="1">
      <alignment horizontal="left" vertical="center" wrapText="1"/>
      <protection/>
    </xf>
    <xf numFmtId="0" fontId="9" fillId="37" borderId="109" xfId="16" applyFont="1" applyFill="1" applyBorder="1" applyAlignment="1">
      <alignment vertical="center" wrapText="1"/>
      <protection/>
    </xf>
    <xf numFmtId="0" fontId="83" fillId="0" borderId="27" xfId="16" applyFont="1" applyBorder="1" applyAlignment="1" quotePrefix="1">
      <alignment vertical="center"/>
      <protection/>
    </xf>
    <xf numFmtId="0" fontId="90" fillId="38" borderId="111" xfId="0" applyFont="1" applyFill="1" applyBorder="1" applyAlignment="1">
      <alignment horizontal="center" vertical="center" wrapText="1"/>
    </xf>
    <xf numFmtId="0" fontId="13" fillId="37" borderId="0" xfId="16" applyFont="1" applyFill="1" applyBorder="1" applyAlignment="1">
      <alignment vertical="center"/>
      <protection/>
    </xf>
    <xf numFmtId="0" fontId="9" fillId="37" borderId="32" xfId="16" applyFont="1" applyFill="1" applyBorder="1" applyAlignment="1">
      <alignment horizontal="right" vertical="center" wrapText="1"/>
      <protection/>
    </xf>
    <xf numFmtId="173" fontId="83" fillId="0" borderId="0" xfId="16" applyNumberFormat="1" applyFont="1" applyBorder="1" applyAlignment="1">
      <alignment horizontal="right" vertical="center"/>
      <protection/>
    </xf>
    <xf numFmtId="0" fontId="83" fillId="0" borderId="0" xfId="16" applyFont="1" applyBorder="1" applyAlignment="1">
      <alignment vertical="center"/>
      <protection/>
    </xf>
    <xf numFmtId="173" fontId="84" fillId="0" borderId="29" xfId="16" applyNumberFormat="1" applyFont="1" applyFill="1" applyBorder="1" applyAlignment="1">
      <alignment horizontal="right" vertical="center"/>
      <protection/>
    </xf>
    <xf numFmtId="173" fontId="84" fillId="0" borderId="42" xfId="51" applyNumberFormat="1" applyFont="1" applyFill="1" applyBorder="1" applyAlignment="1">
      <alignment horizontal="right" vertical="center"/>
    </xf>
    <xf numFmtId="0" fontId="83" fillId="0" borderId="37" xfId="16" applyFont="1" applyBorder="1" applyAlignment="1">
      <alignment horizontal="left" vertical="center" wrapText="1"/>
      <protection/>
    </xf>
    <xf numFmtId="173" fontId="83" fillId="0" borderId="34" xfId="51" applyNumberFormat="1" applyFont="1" applyFill="1" applyBorder="1" applyAlignment="1">
      <alignment horizontal="right" vertical="center"/>
    </xf>
    <xf numFmtId="173" fontId="83" fillId="0" borderId="41" xfId="51" applyNumberFormat="1" applyFont="1" applyFill="1" applyBorder="1" applyAlignment="1">
      <alignment horizontal="right" vertical="center"/>
    </xf>
    <xf numFmtId="0" fontId="83" fillId="0" borderId="27" xfId="16" applyFont="1" applyBorder="1" applyAlignment="1">
      <alignment horizontal="left" vertical="center" wrapText="1"/>
      <protection/>
    </xf>
    <xf numFmtId="0" fontId="83" fillId="0" borderId="25" xfId="16" applyFont="1" applyBorder="1" applyAlignment="1" quotePrefix="1">
      <alignment horizontal="left" vertical="center" wrapText="1"/>
      <protection/>
    </xf>
    <xf numFmtId="173" fontId="83" fillId="0" borderId="35" xfId="51" applyNumberFormat="1" applyFont="1" applyFill="1" applyBorder="1" applyAlignment="1">
      <alignment horizontal="right" vertical="center"/>
    </xf>
    <xf numFmtId="173" fontId="83" fillId="0" borderId="39" xfId="51" applyNumberFormat="1" applyFont="1" applyFill="1" applyBorder="1" applyAlignment="1">
      <alignment horizontal="right" vertical="center"/>
    </xf>
    <xf numFmtId="0" fontId="83" fillId="0" borderId="27" xfId="16" applyFont="1" applyBorder="1" applyAlignment="1" quotePrefix="1">
      <alignment horizontal="left" vertical="center" wrapText="1"/>
      <protection/>
    </xf>
    <xf numFmtId="0" fontId="83" fillId="0" borderId="25" xfId="16" applyFont="1" applyBorder="1" applyAlignment="1">
      <alignment horizontal="left" vertical="center" wrapText="1"/>
      <protection/>
    </xf>
    <xf numFmtId="0" fontId="84" fillId="0" borderId="112" xfId="16" applyFont="1" applyBorder="1" applyAlignment="1">
      <alignment vertical="center" wrapText="1"/>
      <protection/>
    </xf>
    <xf numFmtId="173" fontId="83" fillId="0" borderId="112" xfId="16" applyNumberFormat="1" applyFont="1" applyFill="1" applyBorder="1" applyAlignment="1">
      <alignment horizontal="right" vertical="center"/>
      <protection/>
    </xf>
    <xf numFmtId="173" fontId="83" fillId="0" borderId="112" xfId="16" applyNumberFormat="1" applyFont="1" applyBorder="1" applyAlignment="1">
      <alignment horizontal="right" vertical="center"/>
      <protection/>
    </xf>
    <xf numFmtId="0" fontId="83" fillId="0" borderId="112" xfId="16" applyFont="1" applyBorder="1" applyAlignment="1">
      <alignment vertical="center"/>
      <protection/>
    </xf>
    <xf numFmtId="0" fontId="9" fillId="37" borderId="113" xfId="16" applyFont="1" applyFill="1" applyBorder="1" applyAlignment="1">
      <alignment horizontal="right" vertical="top" wrapText="1"/>
      <protection/>
    </xf>
    <xf numFmtId="0" fontId="9" fillId="37" borderId="114" xfId="16" applyFont="1" applyFill="1" applyBorder="1" applyAlignment="1">
      <alignment horizontal="right" vertical="top" wrapText="1"/>
      <protection/>
    </xf>
    <xf numFmtId="173" fontId="83" fillId="0" borderId="34" xfId="16" applyNumberFormat="1" applyFont="1" applyBorder="1" applyAlignment="1">
      <alignment vertical="center"/>
      <protection/>
    </xf>
    <xf numFmtId="173" fontId="83" fillId="0" borderId="41" xfId="16" applyNumberFormat="1" applyFont="1" applyBorder="1" applyAlignment="1">
      <alignment vertical="center"/>
      <protection/>
    </xf>
    <xf numFmtId="173" fontId="97" fillId="0" borderId="0" xfId="16" applyNumberFormat="1" applyFont="1" applyAlignment="1">
      <alignment/>
      <protection/>
    </xf>
    <xf numFmtId="173" fontId="83" fillId="0" borderId="39" xfId="16" applyNumberFormat="1" applyFont="1" applyBorder="1" applyAlignment="1">
      <alignment vertical="center"/>
      <protection/>
    </xf>
    <xf numFmtId="0" fontId="97" fillId="0" borderId="0" xfId="16" applyFont="1" applyAlignment="1">
      <alignment/>
      <protection/>
    </xf>
    <xf numFmtId="0" fontId="97" fillId="0" borderId="0" xfId="16" applyFont="1" applyBorder="1" applyAlignment="1">
      <alignment/>
      <protection/>
    </xf>
    <xf numFmtId="173" fontId="97" fillId="0" borderId="0" xfId="16" applyNumberFormat="1" applyFont="1" applyFill="1" applyBorder="1" applyAlignment="1">
      <alignment wrapText="1"/>
      <protection/>
    </xf>
    <xf numFmtId="173" fontId="97" fillId="0" borderId="0" xfId="16" applyNumberFormat="1" applyFont="1" applyBorder="1" applyAlignment="1">
      <alignment/>
      <protection/>
    </xf>
    <xf numFmtId="0" fontId="97" fillId="0" borderId="0" xfId="16" applyFont="1" applyFill="1" applyBorder="1" applyAlignment="1">
      <alignment wrapText="1"/>
      <protection/>
    </xf>
    <xf numFmtId="0" fontId="83" fillId="42" borderId="115" xfId="16" applyFont="1" applyFill="1" applyBorder="1" applyAlignment="1">
      <alignment vertical="center" wrapText="1"/>
      <protection/>
    </xf>
    <xf numFmtId="173" fontId="83" fillId="42" borderId="116" xfId="16" applyNumberFormat="1" applyFont="1" applyFill="1" applyBorder="1" applyAlignment="1">
      <alignment horizontal="right" vertical="center"/>
      <protection/>
    </xf>
    <xf numFmtId="173" fontId="83" fillId="42" borderId="117" xfId="16" applyNumberFormat="1" applyFont="1" applyFill="1" applyBorder="1" applyAlignment="1">
      <alignment horizontal="right" vertical="center"/>
      <protection/>
    </xf>
    <xf numFmtId="0" fontId="84" fillId="42" borderId="0" xfId="16" applyFont="1" applyFill="1" applyBorder="1" applyAlignment="1">
      <alignment horizontal="right" vertical="center" wrapText="1"/>
      <protection/>
    </xf>
    <xf numFmtId="173" fontId="84" fillId="42" borderId="0" xfId="16" applyNumberFormat="1" applyFont="1" applyFill="1" applyBorder="1" applyAlignment="1">
      <alignment horizontal="right" vertical="center"/>
      <protection/>
    </xf>
    <xf numFmtId="173" fontId="84" fillId="42" borderId="116" xfId="16" applyNumberFormat="1" applyFont="1" applyFill="1" applyBorder="1" applyAlignment="1">
      <alignment horizontal="right" vertical="center"/>
      <protection/>
    </xf>
    <xf numFmtId="173" fontId="24" fillId="42" borderId="0" xfId="16" applyNumberFormat="1" applyFont="1" applyFill="1" applyAlignment="1">
      <alignment/>
      <protection/>
    </xf>
    <xf numFmtId="3" fontId="24" fillId="43" borderId="0" xfId="16" applyNumberFormat="1" applyFont="1" applyFill="1" applyAlignment="1">
      <alignment/>
      <protection/>
    </xf>
    <xf numFmtId="14" fontId="9" fillId="37" borderId="67" xfId="16" applyNumberFormat="1" applyFont="1" applyFill="1" applyBorder="1" applyAlignment="1">
      <alignment horizontal="right" vertical="center" wrapText="1"/>
      <protection/>
    </xf>
    <xf numFmtId="14" fontId="9" fillId="37" borderId="68" xfId="16" applyNumberFormat="1" applyFont="1" applyFill="1" applyBorder="1" applyAlignment="1">
      <alignment horizontal="right" vertical="center" wrapText="1"/>
      <protection/>
    </xf>
    <xf numFmtId="14" fontId="8" fillId="0" borderId="0" xfId="16" applyNumberFormat="1" applyFont="1" applyAlignment="1">
      <alignment vertical="center" wrapText="1"/>
      <protection/>
    </xf>
    <xf numFmtId="14" fontId="11" fillId="0" borderId="0" xfId="16" applyNumberFormat="1" applyFont="1" applyAlignment="1">
      <alignment vertical="center" wrapText="1"/>
      <protection/>
    </xf>
    <xf numFmtId="0" fontId="87" fillId="0" borderId="118" xfId="16" applyFont="1" applyFill="1" applyBorder="1" applyAlignment="1">
      <alignment vertical="center" wrapText="1"/>
      <protection/>
    </xf>
    <xf numFmtId="0" fontId="88" fillId="0" borderId="119" xfId="16" applyFont="1" applyBorder="1" applyAlignment="1">
      <alignment vertical="center"/>
      <protection/>
    </xf>
    <xf numFmtId="0" fontId="87" fillId="0" borderId="119" xfId="16" applyFont="1" applyFill="1" applyBorder="1" applyAlignment="1">
      <alignment vertical="center" wrapText="1"/>
      <protection/>
    </xf>
    <xf numFmtId="0" fontId="87" fillId="0" borderId="120" xfId="16" applyFont="1" applyFill="1" applyBorder="1" applyAlignment="1">
      <alignment vertical="center" wrapText="1"/>
      <protection/>
    </xf>
    <xf numFmtId="0" fontId="87" fillId="0" borderId="93" xfId="16" applyFont="1" applyFill="1" applyBorder="1" applyAlignment="1">
      <alignment vertical="center" wrapText="1"/>
      <protection/>
    </xf>
    <xf numFmtId="0" fontId="88" fillId="0" borderId="121" xfId="16" applyFont="1" applyBorder="1" applyAlignment="1">
      <alignment vertical="center"/>
      <protection/>
    </xf>
    <xf numFmtId="0" fontId="87" fillId="0" borderId="121" xfId="16" applyFont="1" applyFill="1" applyBorder="1" applyAlignment="1">
      <alignment vertical="center" wrapText="1"/>
      <protection/>
    </xf>
    <xf numFmtId="0" fontId="87" fillId="0" borderId="122" xfId="16" applyFont="1" applyFill="1" applyBorder="1" applyAlignment="1">
      <alignment vertical="center" wrapText="1"/>
      <protection/>
    </xf>
    <xf numFmtId="173" fontId="88" fillId="0" borderId="34" xfId="16" applyNumberFormat="1" applyFont="1" applyBorder="1" applyAlignment="1">
      <alignment vertical="center"/>
      <protection/>
    </xf>
    <xf numFmtId="173" fontId="88" fillId="0" borderId="41" xfId="16" applyNumberFormat="1" applyFont="1" applyBorder="1" applyAlignment="1">
      <alignment vertical="center"/>
      <protection/>
    </xf>
    <xf numFmtId="0" fontId="88" fillId="0" borderId="25" xfId="62" applyFont="1" applyFill="1" applyBorder="1" applyAlignment="1" applyProtection="1">
      <alignment vertical="center" wrapText="1"/>
      <protection locked="0"/>
    </xf>
    <xf numFmtId="0" fontId="87" fillId="0" borderId="123" xfId="16" applyFont="1" applyFill="1" applyBorder="1" applyAlignment="1">
      <alignment vertical="center" wrapText="1"/>
      <protection/>
    </xf>
    <xf numFmtId="173" fontId="87" fillId="0" borderId="123" xfId="16" applyNumberFormat="1" applyFont="1" applyBorder="1" applyAlignment="1">
      <alignment vertical="center"/>
      <protection/>
    </xf>
    <xf numFmtId="0" fontId="87" fillId="0" borderId="0" xfId="62" applyFont="1" applyFill="1" applyBorder="1" applyAlignment="1" applyProtection="1">
      <alignment vertical="center" wrapText="1"/>
      <protection locked="0"/>
    </xf>
    <xf numFmtId="3" fontId="87" fillId="0" borderId="0" xfId="16" applyNumberFormat="1" applyFont="1" applyBorder="1" applyAlignment="1">
      <alignment vertical="center"/>
      <protection/>
    </xf>
    <xf numFmtId="0" fontId="87" fillId="0" borderId="37" xfId="16" applyFont="1" applyFill="1" applyBorder="1" applyAlignment="1">
      <alignment vertical="center" wrapText="1"/>
      <protection/>
    </xf>
    <xf numFmtId="173" fontId="87" fillId="0" borderId="34" xfId="16" applyNumberFormat="1" applyFont="1" applyBorder="1" applyAlignment="1">
      <alignment vertical="center"/>
      <protection/>
    </xf>
    <xf numFmtId="173" fontId="87" fillId="0" borderId="41" xfId="16" applyNumberFormat="1" applyFont="1" applyBorder="1" applyAlignment="1">
      <alignment vertical="center"/>
      <protection/>
    </xf>
    <xf numFmtId="0" fontId="87" fillId="0" borderId="25" xfId="62" applyFont="1" applyFill="1" applyBorder="1" applyAlignment="1" applyProtection="1">
      <alignment vertical="center" wrapText="1"/>
      <protection locked="0"/>
    </xf>
    <xf numFmtId="173" fontId="87" fillId="0" borderId="35" xfId="16" applyNumberFormat="1" applyFont="1" applyBorder="1" applyAlignment="1">
      <alignment vertical="center"/>
      <protection/>
    </xf>
    <xf numFmtId="173" fontId="87" fillId="0" borderId="39" xfId="16" applyNumberFormat="1" applyFont="1" applyBorder="1" applyAlignment="1">
      <alignment vertical="center"/>
      <protection/>
    </xf>
    <xf numFmtId="14" fontId="16" fillId="37" borderId="67" xfId="16" applyNumberFormat="1" applyFont="1" applyFill="1" applyBorder="1" applyAlignment="1">
      <alignment horizontal="right" vertical="center" wrapText="1"/>
      <protection/>
    </xf>
    <xf numFmtId="14" fontId="16" fillId="37" borderId="68" xfId="16" applyNumberFormat="1" applyFont="1" applyFill="1" applyBorder="1" applyAlignment="1">
      <alignment horizontal="right" vertical="center" wrapText="1"/>
      <protection/>
    </xf>
    <xf numFmtId="0" fontId="16" fillId="37" borderId="113" xfId="16" applyFont="1" applyFill="1" applyBorder="1" applyAlignment="1">
      <alignment horizontal="right" vertical="top" wrapText="1"/>
      <protection/>
    </xf>
    <xf numFmtId="0" fontId="16" fillId="37" borderId="114" xfId="16" applyFont="1" applyFill="1" applyBorder="1" applyAlignment="1">
      <alignment horizontal="right" vertical="top" wrapText="1"/>
      <protection/>
    </xf>
    <xf numFmtId="0" fontId="87" fillId="0" borderId="124" xfId="16" applyFont="1" applyFill="1" applyBorder="1" applyAlignment="1">
      <alignment vertical="center" wrapText="1"/>
      <protection/>
    </xf>
    <xf numFmtId="0" fontId="88" fillId="0" borderId="124" xfId="16" applyFont="1" applyBorder="1" applyAlignment="1">
      <alignment vertical="center"/>
      <protection/>
    </xf>
    <xf numFmtId="0" fontId="87" fillId="0" borderId="125" xfId="16" applyFont="1" applyFill="1" applyBorder="1" applyAlignment="1">
      <alignment vertical="center" wrapText="1"/>
      <protection/>
    </xf>
    <xf numFmtId="0" fontId="88" fillId="0" borderId="125" xfId="16" applyFont="1" applyBorder="1" applyAlignment="1">
      <alignment vertical="center"/>
      <protection/>
    </xf>
    <xf numFmtId="0" fontId="98" fillId="0" borderId="26" xfId="62" applyFont="1" applyFill="1" applyBorder="1" applyAlignment="1" applyProtection="1">
      <alignment horizontal="left" vertical="center" wrapText="1"/>
      <protection locked="0"/>
    </xf>
    <xf numFmtId="173" fontId="98" fillId="0" borderId="29" xfId="16" applyNumberFormat="1" applyFont="1" applyBorder="1" applyAlignment="1">
      <alignment vertical="center"/>
      <protection/>
    </xf>
    <xf numFmtId="173" fontId="98" fillId="0" borderId="42" xfId="16" applyNumberFormat="1" applyFont="1" applyBorder="1" applyAlignment="1">
      <alignment vertical="center"/>
      <protection/>
    </xf>
    <xf numFmtId="0" fontId="88" fillId="0" borderId="37" xfId="62" applyFont="1" applyFill="1" applyBorder="1" applyAlignment="1" applyProtection="1" quotePrefix="1">
      <alignment horizontal="left" vertical="center" wrapText="1"/>
      <protection locked="0"/>
    </xf>
    <xf numFmtId="0" fontId="88" fillId="0" borderId="27" xfId="62" applyFont="1" applyFill="1" applyBorder="1" applyAlignment="1" applyProtection="1" quotePrefix="1">
      <alignment horizontal="left" vertical="center" wrapText="1"/>
      <protection locked="0"/>
    </xf>
    <xf numFmtId="0" fontId="88" fillId="0" borderId="25" xfId="62" applyFont="1" applyFill="1" applyBorder="1" applyAlignment="1" applyProtection="1" quotePrefix="1">
      <alignment horizontal="left" vertical="center" wrapText="1"/>
      <protection locked="0"/>
    </xf>
    <xf numFmtId="0" fontId="88" fillId="0" borderId="37" xfId="62" applyFont="1" applyFill="1" applyBorder="1" applyAlignment="1" applyProtection="1" quotePrefix="1">
      <alignment vertical="center" wrapText="1"/>
      <protection locked="0"/>
    </xf>
    <xf numFmtId="0" fontId="88" fillId="0" borderId="27" xfId="62" applyFont="1" applyFill="1" applyBorder="1" applyAlignment="1" applyProtection="1" quotePrefix="1">
      <alignment vertical="center" wrapText="1"/>
      <protection locked="0"/>
    </xf>
    <xf numFmtId="0" fontId="88" fillId="0" borderId="25" xfId="62" applyFont="1" applyFill="1" applyBorder="1" applyAlignment="1" applyProtection="1" quotePrefix="1">
      <alignment vertical="center" wrapText="1"/>
      <protection locked="0"/>
    </xf>
    <xf numFmtId="0" fontId="87" fillId="0" borderId="26" xfId="62" applyFont="1" applyFill="1" applyBorder="1" applyAlignment="1" applyProtection="1">
      <alignment horizontal="left" vertical="center" wrapText="1"/>
      <protection locked="0"/>
    </xf>
    <xf numFmtId="14" fontId="16" fillId="37" borderId="75" xfId="16" applyNumberFormat="1" applyFont="1" applyFill="1" applyBorder="1" applyAlignment="1">
      <alignment horizontal="right" vertical="center" wrapText="1"/>
      <protection/>
    </xf>
    <xf numFmtId="14" fontId="16" fillId="37" borderId="126" xfId="16" applyNumberFormat="1" applyFont="1" applyFill="1" applyBorder="1" applyAlignment="1">
      <alignment horizontal="right" vertical="center" wrapText="1"/>
      <protection/>
    </xf>
    <xf numFmtId="0" fontId="16" fillId="37" borderId="28" xfId="16" applyFont="1" applyFill="1" applyBorder="1" applyAlignment="1">
      <alignment horizontal="right" vertical="top" wrapText="1"/>
      <protection/>
    </xf>
    <xf numFmtId="0" fontId="16" fillId="37" borderId="110" xfId="16" applyFont="1" applyFill="1" applyBorder="1" applyAlignment="1">
      <alignment horizontal="right" vertical="top" wrapText="1"/>
      <protection/>
    </xf>
    <xf numFmtId="173" fontId="88" fillId="0" borderId="35" xfId="16" applyNumberFormat="1" applyFont="1" applyFill="1" applyBorder="1" applyAlignment="1">
      <alignment vertical="center"/>
      <protection/>
    </xf>
    <xf numFmtId="173" fontId="87" fillId="0" borderId="48" xfId="16" applyNumberFormat="1" applyFont="1" applyBorder="1" applyAlignment="1">
      <alignment vertical="center"/>
      <protection/>
    </xf>
    <xf numFmtId="173" fontId="87" fillId="0" borderId="127" xfId="16" applyNumberFormat="1" applyFont="1" applyBorder="1" applyAlignment="1">
      <alignment vertical="center"/>
      <protection/>
    </xf>
    <xf numFmtId="173" fontId="87" fillId="0" borderId="34" xfId="16" applyNumberFormat="1" applyFont="1" applyFill="1" applyBorder="1" applyAlignment="1">
      <alignment vertical="center"/>
      <protection/>
    </xf>
    <xf numFmtId="173" fontId="87" fillId="0" borderId="41" xfId="16" applyNumberFormat="1" applyFont="1" applyFill="1" applyBorder="1" applyAlignment="1">
      <alignment vertical="center"/>
      <protection/>
    </xf>
    <xf numFmtId="0" fontId="88" fillId="0" borderId="27" xfId="16" applyFont="1" applyFill="1" applyBorder="1" applyAlignment="1">
      <alignment horizontal="left" vertical="center" wrapText="1"/>
      <protection/>
    </xf>
    <xf numFmtId="173" fontId="89" fillId="0" borderId="40" xfId="16" applyNumberFormat="1" applyFont="1" applyFill="1" applyBorder="1" applyAlignment="1">
      <alignment vertical="center"/>
      <protection/>
    </xf>
    <xf numFmtId="0" fontId="89" fillId="0" borderId="27" xfId="16" applyFont="1" applyFill="1" applyBorder="1" applyAlignment="1">
      <alignment horizontal="left" vertical="center" wrapText="1"/>
      <protection/>
    </xf>
    <xf numFmtId="173" fontId="89" fillId="0" borderId="35" xfId="16" applyNumberFormat="1" applyFont="1" applyFill="1" applyBorder="1" applyAlignment="1">
      <alignment vertical="center"/>
      <protection/>
    </xf>
    <xf numFmtId="173" fontId="89" fillId="0" borderId="39" xfId="16" applyNumberFormat="1" applyFont="1" applyFill="1" applyBorder="1" applyAlignment="1">
      <alignment vertical="center"/>
      <protection/>
    </xf>
    <xf numFmtId="0" fontId="99" fillId="0" borderId="0" xfId="16" applyFont="1" applyAlignment="1">
      <alignment/>
      <protection/>
    </xf>
    <xf numFmtId="0" fontId="90" fillId="38" borderId="128" xfId="16" applyFont="1" applyFill="1" applyBorder="1" applyAlignment="1">
      <alignment horizontal="left" vertical="top" wrapText="1"/>
      <protection/>
    </xf>
    <xf numFmtId="0" fontId="90" fillId="38" borderId="61" xfId="16" applyFont="1" applyFill="1" applyBorder="1" applyAlignment="1">
      <alignment horizontal="right" vertical="top" wrapText="1"/>
      <protection/>
    </xf>
    <xf numFmtId="0" fontId="90" fillId="38" borderId="62" xfId="16" applyFont="1" applyFill="1" applyBorder="1" applyAlignment="1">
      <alignment horizontal="right" vertical="top" wrapText="1"/>
      <protection/>
    </xf>
    <xf numFmtId="0" fontId="87" fillId="0" borderId="37" xfId="62" applyFont="1" applyFill="1" applyBorder="1" applyAlignment="1" applyProtection="1" quotePrefix="1">
      <alignment vertical="center" wrapText="1"/>
      <protection locked="0"/>
    </xf>
    <xf numFmtId="0" fontId="98" fillId="0" borderId="27" xfId="62" applyFont="1" applyFill="1" applyBorder="1" applyAlignment="1" applyProtection="1" quotePrefix="1">
      <alignment vertical="center" wrapText="1"/>
      <protection locked="0"/>
    </xf>
    <xf numFmtId="173" fontId="87" fillId="0" borderId="31" xfId="16" applyNumberFormat="1" applyFont="1" applyFill="1" applyBorder="1" applyAlignment="1">
      <alignment vertical="center"/>
      <protection/>
    </xf>
    <xf numFmtId="173" fontId="88" fillId="0" borderId="39" xfId="16" applyNumberFormat="1" applyFont="1" applyFill="1" applyBorder="1" applyAlignment="1">
      <alignment vertical="center"/>
      <protection/>
    </xf>
    <xf numFmtId="0" fontId="84" fillId="0" borderId="37" xfId="62" applyFont="1" applyFill="1" applyBorder="1" applyAlignment="1" applyProtection="1" quotePrefix="1">
      <alignment vertical="center" wrapText="1"/>
      <protection locked="0"/>
    </xf>
    <xf numFmtId="173" fontId="84" fillId="0" borderId="34" xfId="16" applyNumberFormat="1" applyFont="1" applyFill="1" applyBorder="1" applyAlignment="1">
      <alignment vertical="center"/>
      <protection/>
    </xf>
    <xf numFmtId="173" fontId="84" fillId="0" borderId="41" xfId="16" applyNumberFormat="1" applyFont="1" applyFill="1" applyBorder="1" applyAlignment="1">
      <alignment vertical="center"/>
      <protection/>
    </xf>
    <xf numFmtId="173" fontId="84" fillId="0" borderId="31" xfId="16" applyNumberFormat="1" applyFont="1" applyFill="1" applyBorder="1" applyAlignment="1">
      <alignment vertical="center"/>
      <protection/>
    </xf>
    <xf numFmtId="14" fontId="24" fillId="0" borderId="0" xfId="16" applyNumberFormat="1" applyFont="1" applyAlignment="1">
      <alignment vertical="center" wrapText="1"/>
      <protection/>
    </xf>
    <xf numFmtId="0" fontId="22" fillId="0" borderId="0" xfId="16" applyFont="1" applyAlignment="1">
      <alignment vertical="center"/>
      <protection/>
    </xf>
    <xf numFmtId="0" fontId="9" fillId="37" borderId="110" xfId="16" applyFont="1" applyFill="1" applyBorder="1" applyAlignment="1">
      <alignment horizontal="center" vertical="center" wrapText="1"/>
      <protection/>
    </xf>
    <xf numFmtId="0" fontId="84" fillId="0" borderId="26" xfId="62" applyFont="1" applyFill="1" applyBorder="1" applyAlignment="1" applyProtection="1">
      <alignment vertical="center" wrapText="1"/>
      <protection locked="0"/>
    </xf>
    <xf numFmtId="0" fontId="9" fillId="40" borderId="110" xfId="16" applyFont="1" applyFill="1" applyBorder="1" applyAlignment="1">
      <alignment horizontal="center" vertical="center"/>
      <protection/>
    </xf>
    <xf numFmtId="0" fontId="89" fillId="0" borderId="27" xfId="16" applyFont="1" applyFill="1" applyBorder="1" applyAlignment="1" quotePrefix="1">
      <alignment horizontal="left" vertical="center" wrapText="1" indent="1"/>
      <protection/>
    </xf>
    <xf numFmtId="0" fontId="14" fillId="0" borderId="0" xfId="0" applyFont="1" applyFill="1" applyBorder="1" applyAlignment="1">
      <alignment/>
    </xf>
    <xf numFmtId="0" fontId="9" fillId="37" borderId="67" xfId="16" applyFont="1" applyFill="1" applyBorder="1" applyAlignment="1">
      <alignment horizontal="center" vertical="center" wrapText="1"/>
      <protection/>
    </xf>
    <xf numFmtId="0" fontId="9" fillId="37" borderId="68" xfId="16" applyFont="1" applyFill="1" applyBorder="1" applyAlignment="1">
      <alignment horizontal="center" vertical="center" wrapText="1"/>
      <protection/>
    </xf>
    <xf numFmtId="0" fontId="9" fillId="37" borderId="129" xfId="16" applyFont="1" applyFill="1" applyBorder="1" applyAlignment="1">
      <alignment horizontal="left" vertical="center" wrapText="1"/>
      <protection/>
    </xf>
    <xf numFmtId="0" fontId="83" fillId="0" borderId="0" xfId="0" applyFont="1" applyFill="1" applyBorder="1" applyAlignment="1">
      <alignment horizontal="left" vertical="center"/>
    </xf>
    <xf numFmtId="0" fontId="83" fillId="39" borderId="27" xfId="65" applyFont="1" applyFill="1" applyBorder="1" applyAlignment="1">
      <alignment horizontal="left" vertical="center"/>
      <protection/>
    </xf>
    <xf numFmtId="0" fontId="83" fillId="39" borderId="27" xfId="65" applyFont="1" applyFill="1" applyBorder="1" applyAlignment="1" quotePrefix="1">
      <alignment horizontal="left" vertical="center"/>
      <protection/>
    </xf>
    <xf numFmtId="0" fontId="83" fillId="39" borderId="25" xfId="65" applyFont="1" applyFill="1" applyBorder="1" applyAlignment="1">
      <alignment horizontal="left" vertical="center"/>
      <protection/>
    </xf>
    <xf numFmtId="4" fontId="83" fillId="0" borderId="31" xfId="65" applyNumberFormat="1" applyFont="1" applyFill="1" applyBorder="1" applyAlignment="1">
      <alignment vertical="center"/>
      <protection/>
    </xf>
    <xf numFmtId="173" fontId="83" fillId="0" borderId="31" xfId="16" applyNumberFormat="1" applyFont="1" applyFill="1" applyBorder="1" applyAlignment="1">
      <alignment horizontal="center" vertical="center"/>
      <protection/>
    </xf>
    <xf numFmtId="173" fontId="83" fillId="0" borderId="35" xfId="16" applyNumberFormat="1" applyFont="1" applyFill="1" applyBorder="1" applyAlignment="1">
      <alignment horizontal="center" vertical="center"/>
      <protection/>
    </xf>
    <xf numFmtId="0" fontId="90" fillId="37" borderId="0" xfId="0" applyFont="1" applyFill="1" applyBorder="1" applyAlignment="1">
      <alignment horizontal="center" vertical="center" wrapText="1"/>
    </xf>
    <xf numFmtId="3" fontId="83" fillId="0" borderId="130" xfId="16" applyNumberFormat="1" applyFont="1" applyFill="1" applyBorder="1" applyAlignment="1">
      <alignment vertical="center"/>
      <protection/>
    </xf>
    <xf numFmtId="3" fontId="83" fillId="0" borderId="131" xfId="16" applyNumberFormat="1" applyFont="1" applyFill="1" applyBorder="1" applyAlignment="1">
      <alignment vertical="center"/>
      <protection/>
    </xf>
    <xf numFmtId="3" fontId="83" fillId="0" borderId="132" xfId="16" applyNumberFormat="1" applyFont="1" applyFill="1" applyBorder="1" applyAlignment="1">
      <alignment vertical="center"/>
      <protection/>
    </xf>
    <xf numFmtId="3" fontId="84" fillId="0" borderId="96" xfId="16" applyNumberFormat="1" applyFont="1" applyFill="1" applyBorder="1" applyAlignment="1">
      <alignment vertical="center"/>
      <protection/>
    </xf>
    <xf numFmtId="3" fontId="83" fillId="0" borderId="0" xfId="16" applyNumberFormat="1" applyFont="1" applyFill="1" applyBorder="1" applyAlignment="1">
      <alignment vertical="center"/>
      <protection/>
    </xf>
    <xf numFmtId="3" fontId="84" fillId="0" borderId="0" xfId="16" applyNumberFormat="1" applyFont="1" applyFill="1" applyBorder="1" applyAlignment="1">
      <alignment vertical="center"/>
      <protection/>
    </xf>
    <xf numFmtId="174" fontId="8" fillId="0" borderId="133" xfId="0" applyNumberFormat="1" applyFont="1" applyFill="1" applyBorder="1" applyAlignment="1">
      <alignment horizontal="right" vertical="center"/>
    </xf>
    <xf numFmtId="174" fontId="8" fillId="0" borderId="134" xfId="0" applyNumberFormat="1" applyFont="1" applyFill="1" applyBorder="1" applyAlignment="1">
      <alignment horizontal="right" vertical="center"/>
    </xf>
    <xf numFmtId="174" fontId="8" fillId="0" borderId="135" xfId="0" applyNumberFormat="1" applyFont="1" applyFill="1" applyBorder="1" applyAlignment="1">
      <alignment horizontal="right" vertical="center"/>
    </xf>
    <xf numFmtId="174" fontId="8" fillId="0" borderId="136" xfId="0" applyNumberFormat="1" applyFont="1" applyFill="1" applyBorder="1" applyAlignment="1">
      <alignment horizontal="right" vertical="center"/>
    </xf>
    <xf numFmtId="174" fontId="8" fillId="0" borderId="137" xfId="0" applyNumberFormat="1" applyFont="1" applyFill="1" applyBorder="1" applyAlignment="1">
      <alignment horizontal="right" vertical="center"/>
    </xf>
    <xf numFmtId="174" fontId="8" fillId="0" borderId="138" xfId="0" applyNumberFormat="1" applyFont="1" applyFill="1" applyBorder="1" applyAlignment="1">
      <alignment horizontal="right" vertical="center"/>
    </xf>
    <xf numFmtId="173" fontId="8" fillId="0" borderId="43" xfId="0" applyNumberFormat="1" applyFont="1" applyFill="1" applyBorder="1" applyAlignment="1">
      <alignment horizontal="right" vertical="center"/>
    </xf>
    <xf numFmtId="173" fontId="8" fillId="0" borderId="40" xfId="0" applyNumberFormat="1" applyFont="1" applyFill="1" applyBorder="1" applyAlignment="1">
      <alignment horizontal="right" vertical="center"/>
    </xf>
    <xf numFmtId="4" fontId="8" fillId="0" borderId="40" xfId="0" applyNumberFormat="1" applyFont="1" applyFill="1" applyBorder="1" applyAlignment="1">
      <alignment horizontal="right" vertical="center"/>
    </xf>
    <xf numFmtId="9" fontId="96" fillId="0" borderId="39" xfId="0" applyNumberFormat="1" applyFont="1" applyFill="1" applyBorder="1" applyAlignment="1">
      <alignment horizontal="right" vertical="center"/>
    </xf>
    <xf numFmtId="0" fontId="95" fillId="0" borderId="57" xfId="0" applyFont="1" applyFill="1" applyBorder="1" applyAlignment="1">
      <alignment horizontal="center" vertical="center"/>
    </xf>
    <xf numFmtId="9" fontId="96" fillId="0" borderId="58" xfId="0" applyNumberFormat="1" applyFont="1" applyFill="1" applyBorder="1" applyAlignment="1">
      <alignment horizontal="right" vertical="center"/>
    </xf>
    <xf numFmtId="174" fontId="8" fillId="0" borderId="31" xfId="0" applyNumberFormat="1" applyFont="1" applyFill="1" applyBorder="1" applyAlignment="1">
      <alignment horizontal="right" vertical="center"/>
    </xf>
    <xf numFmtId="174" fontId="8" fillId="0" borderId="40" xfId="0" applyNumberFormat="1" applyFont="1" applyFill="1" applyBorder="1" applyAlignment="1">
      <alignment horizontal="right" vertical="center"/>
    </xf>
    <xf numFmtId="9" fontId="96" fillId="0" borderId="59" xfId="0" applyNumberFormat="1" applyFont="1" applyFill="1" applyBorder="1" applyAlignment="1">
      <alignment horizontal="right" vertical="center"/>
    </xf>
    <xf numFmtId="0" fontId="90" fillId="38" borderId="139" xfId="0" applyFont="1" applyFill="1" applyBorder="1" applyAlignment="1">
      <alignment horizontal="center" vertical="center" wrapText="1"/>
    </xf>
    <xf numFmtId="0" fontId="90" fillId="38" borderId="140" xfId="0" applyFont="1" applyFill="1" applyBorder="1" applyAlignment="1">
      <alignment vertical="center" wrapText="1"/>
    </xf>
    <xf numFmtId="173" fontId="83" fillId="0" borderId="141" xfId="16" applyNumberFormat="1" applyFont="1" applyBorder="1" applyAlignment="1">
      <alignment vertical="center" wrapText="1"/>
      <protection/>
    </xf>
    <xf numFmtId="9" fontId="83" fillId="0" borderId="142" xfId="16" applyNumberFormat="1" applyFont="1" applyBorder="1" applyAlignment="1">
      <alignment horizontal="center" vertical="center"/>
      <protection/>
    </xf>
    <xf numFmtId="196" fontId="83" fillId="0" borderId="143" xfId="16" applyNumberFormat="1" applyFont="1" applyBorder="1" applyAlignment="1">
      <alignment horizontal="center" vertical="center"/>
      <protection/>
    </xf>
    <xf numFmtId="9" fontId="83" fillId="0" borderId="31" xfId="16" applyNumberFormat="1" applyFont="1" applyBorder="1" applyAlignment="1">
      <alignment horizontal="center" vertical="center"/>
      <protection/>
    </xf>
    <xf numFmtId="196" fontId="83" fillId="0" borderId="40" xfId="16" applyNumberFormat="1" applyFont="1" applyBorder="1" applyAlignment="1">
      <alignment horizontal="center" vertical="center"/>
      <protection/>
    </xf>
    <xf numFmtId="173" fontId="83" fillId="0" borderId="25" xfId="16" applyNumberFormat="1" applyFont="1" applyBorder="1" applyAlignment="1">
      <alignment vertical="center" wrapText="1"/>
      <protection/>
    </xf>
    <xf numFmtId="9" fontId="83" fillId="0" borderId="35" xfId="16" applyNumberFormat="1" applyFont="1" applyBorder="1" applyAlignment="1">
      <alignment horizontal="center" vertical="center"/>
      <protection/>
    </xf>
    <xf numFmtId="196" fontId="83" fillId="0" borderId="39" xfId="16" applyNumberFormat="1" applyFont="1" applyBorder="1" applyAlignment="1">
      <alignment horizontal="center" vertical="center"/>
      <protection/>
    </xf>
    <xf numFmtId="0" fontId="9" fillId="37" borderId="28" xfId="62" applyFont="1" applyFill="1" applyBorder="1" applyAlignment="1" applyProtection="1">
      <alignment horizontal="right" vertical="center" wrapText="1"/>
      <protection locked="0"/>
    </xf>
    <xf numFmtId="0" fontId="9" fillId="37" borderId="110" xfId="62" applyFont="1" applyFill="1" applyBorder="1" applyAlignment="1" applyProtection="1">
      <alignment horizontal="right" vertical="center" wrapText="1"/>
      <protection locked="0"/>
    </xf>
    <xf numFmtId="0" fontId="84" fillId="0" borderId="27" xfId="62" applyFont="1" applyFill="1" applyBorder="1" applyAlignment="1" applyProtection="1" quotePrefix="1">
      <alignment vertical="center" wrapText="1"/>
      <protection locked="0"/>
    </xf>
    <xf numFmtId="0" fontId="100" fillId="0" borderId="27" xfId="62" applyFont="1" applyFill="1" applyBorder="1" applyAlignment="1" applyProtection="1" quotePrefix="1">
      <alignment vertical="center" wrapText="1"/>
      <protection locked="0"/>
    </xf>
    <xf numFmtId="0" fontId="100" fillId="0" borderId="25" xfId="62" applyFont="1" applyFill="1" applyBorder="1" applyAlignment="1" applyProtection="1" quotePrefix="1">
      <alignment vertical="center" wrapText="1"/>
      <protection locked="0"/>
    </xf>
    <xf numFmtId="173" fontId="84" fillId="0" borderId="40" xfId="16" applyNumberFormat="1" applyFont="1" applyFill="1" applyBorder="1" applyAlignment="1">
      <alignment vertical="center"/>
      <protection/>
    </xf>
    <xf numFmtId="0" fontId="89" fillId="0" borderId="25" xfId="62" applyFont="1" applyFill="1" applyBorder="1" applyAlignment="1" applyProtection="1" quotePrefix="1">
      <alignment vertical="center" wrapText="1"/>
      <protection locked="0"/>
    </xf>
    <xf numFmtId="0" fontId="16" fillId="37" borderId="0" xfId="16" applyFont="1" applyFill="1" applyBorder="1" applyAlignment="1">
      <alignment horizontal="right" vertical="center"/>
      <protection/>
    </xf>
    <xf numFmtId="0" fontId="87" fillId="0" borderId="144" xfId="16" applyFont="1" applyBorder="1" applyAlignment="1">
      <alignment vertical="center" wrapText="1"/>
      <protection/>
    </xf>
    <xf numFmtId="0" fontId="88" fillId="0" borderId="144" xfId="16" applyFont="1" applyBorder="1" applyAlignment="1">
      <alignment horizontal="center" vertical="center"/>
      <protection/>
    </xf>
    <xf numFmtId="0" fontId="88" fillId="0" borderId="144" xfId="16" applyFont="1" applyBorder="1" applyAlignment="1">
      <alignment vertical="center"/>
      <protection/>
    </xf>
    <xf numFmtId="0" fontId="87" fillId="0" borderId="144" xfId="16" applyFont="1" applyBorder="1" applyAlignment="1">
      <alignment vertical="center"/>
      <protection/>
    </xf>
    <xf numFmtId="0" fontId="88" fillId="0" borderId="145" xfId="16" applyFont="1" applyFill="1" applyBorder="1" applyAlignment="1">
      <alignment vertical="center" wrapText="1"/>
      <protection/>
    </xf>
    <xf numFmtId="173" fontId="88" fillId="0" borderId="146" xfId="16" applyNumberFormat="1" applyFont="1" applyBorder="1" applyAlignment="1">
      <alignment horizontal="right" vertical="center"/>
      <protection/>
    </xf>
    <xf numFmtId="173" fontId="87" fillId="0" borderId="147" xfId="16" applyNumberFormat="1" applyFont="1" applyBorder="1" applyAlignment="1">
      <alignment horizontal="right" vertical="center"/>
      <protection/>
    </xf>
    <xf numFmtId="0" fontId="88" fillId="0" borderId="148" xfId="16" applyFont="1" applyBorder="1" applyAlignment="1">
      <alignment vertical="center" wrapText="1"/>
      <protection/>
    </xf>
    <xf numFmtId="173" fontId="88" fillId="0" borderId="85" xfId="16" applyNumberFormat="1" applyFont="1" applyBorder="1" applyAlignment="1">
      <alignment horizontal="right" vertical="center"/>
      <protection/>
    </xf>
    <xf numFmtId="173" fontId="87" fillId="0" borderId="131" xfId="16" applyNumberFormat="1" applyFont="1" applyBorder="1" applyAlignment="1">
      <alignment horizontal="right" vertical="center"/>
      <protection/>
    </xf>
    <xf numFmtId="0" fontId="88" fillId="0" borderId="148" xfId="16" applyFont="1" applyFill="1" applyBorder="1" applyAlignment="1">
      <alignment vertical="center" wrapText="1"/>
      <protection/>
    </xf>
    <xf numFmtId="173" fontId="87" fillId="0" borderId="131" xfId="16" applyNumberFormat="1" applyFont="1" applyFill="1" applyBorder="1" applyAlignment="1">
      <alignment horizontal="right" vertical="center"/>
      <protection/>
    </xf>
    <xf numFmtId="0" fontId="88" fillId="0" borderId="149" xfId="16" applyFont="1" applyBorder="1" applyAlignment="1">
      <alignment vertical="center" wrapText="1"/>
      <protection/>
    </xf>
    <xf numFmtId="173" fontId="88" fillId="0" borderId="88" xfId="16" applyNumberFormat="1" applyFont="1" applyBorder="1" applyAlignment="1">
      <alignment horizontal="right" vertical="center"/>
      <protection/>
    </xf>
    <xf numFmtId="173" fontId="87" fillId="0" borderId="132" xfId="16" applyNumberFormat="1" applyFont="1" applyBorder="1" applyAlignment="1">
      <alignment horizontal="right" vertical="center"/>
      <protection/>
    </xf>
    <xf numFmtId="0" fontId="87" fillId="0" borderId="150" xfId="16" applyFont="1" applyBorder="1" applyAlignment="1">
      <alignment vertical="center" wrapText="1"/>
      <protection/>
    </xf>
    <xf numFmtId="173" fontId="87" fillId="0" borderId="91" xfId="47" applyNumberFormat="1" applyFont="1" applyBorder="1" applyAlignment="1">
      <alignment horizontal="right" vertical="center"/>
    </xf>
    <xf numFmtId="173" fontId="87" fillId="0" borderId="96" xfId="47" applyNumberFormat="1" applyFont="1" applyBorder="1" applyAlignment="1">
      <alignment horizontal="right" vertical="center"/>
    </xf>
    <xf numFmtId="0" fontId="88" fillId="0" borderId="145" xfId="16" applyFont="1" applyBorder="1" applyAlignment="1">
      <alignment vertical="center"/>
      <protection/>
    </xf>
    <xf numFmtId="173" fontId="88" fillId="0" borderId="146" xfId="47" applyNumberFormat="1" applyFont="1" applyBorder="1" applyAlignment="1">
      <alignment horizontal="right" vertical="center"/>
    </xf>
    <xf numFmtId="173" fontId="87" fillId="0" borderId="147" xfId="47" applyNumberFormat="1" applyFont="1" applyBorder="1" applyAlignment="1">
      <alignment horizontal="right" vertical="center"/>
    </xf>
    <xf numFmtId="0" fontId="88" fillId="0" borderId="148" xfId="16" applyFont="1" applyBorder="1" applyAlignment="1">
      <alignment vertical="center"/>
      <protection/>
    </xf>
    <xf numFmtId="173" fontId="88" fillId="0" borderId="85" xfId="47" applyNumberFormat="1" applyFont="1" applyBorder="1" applyAlignment="1">
      <alignment horizontal="right" vertical="center"/>
    </xf>
    <xf numFmtId="173" fontId="87" fillId="0" borderId="131" xfId="47" applyNumberFormat="1" applyFont="1" applyBorder="1" applyAlignment="1">
      <alignment horizontal="right" vertical="center"/>
    </xf>
    <xf numFmtId="173" fontId="88" fillId="0" borderId="88" xfId="47" applyNumberFormat="1" applyFont="1" applyBorder="1" applyAlignment="1">
      <alignment horizontal="right" vertical="center"/>
    </xf>
    <xf numFmtId="173" fontId="87" fillId="0" borderId="132" xfId="47" applyNumberFormat="1" applyFont="1" applyBorder="1" applyAlignment="1">
      <alignment horizontal="right" vertical="center"/>
    </xf>
    <xf numFmtId="173" fontId="88" fillId="0" borderId="0" xfId="16" applyNumberFormat="1" applyFont="1" applyAlignment="1">
      <alignment horizontal="right" vertical="center"/>
      <protection/>
    </xf>
    <xf numFmtId="173" fontId="88" fillId="0" borderId="0" xfId="47" applyNumberFormat="1" applyFont="1" applyAlignment="1">
      <alignment horizontal="right" vertical="center"/>
    </xf>
    <xf numFmtId="173" fontId="87" fillId="0" borderId="0" xfId="16" applyNumberFormat="1" applyFont="1" applyAlignment="1">
      <alignment horizontal="right" vertical="center"/>
      <protection/>
    </xf>
    <xf numFmtId="3" fontId="83" fillId="0" borderId="35" xfId="65" applyNumberFormat="1" applyFont="1" applyFill="1" applyBorder="1" applyAlignment="1">
      <alignment vertical="center"/>
      <protection/>
    </xf>
    <xf numFmtId="0" fontId="9" fillId="44" borderId="151" xfId="0" applyFont="1" applyFill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left" vertical="center" wrapText="1"/>
    </xf>
    <xf numFmtId="173" fontId="8" fillId="0" borderId="151" xfId="0" applyNumberFormat="1" applyFont="1" applyFill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center" vertical="center" wrapText="1"/>
    </xf>
    <xf numFmtId="0" fontId="9" fillId="45" borderId="151" xfId="0" applyFont="1" applyFill="1" applyBorder="1" applyAlignment="1">
      <alignment vertical="center" wrapText="1"/>
    </xf>
    <xf numFmtId="0" fontId="9" fillId="45" borderId="151" xfId="0" applyFont="1" applyFill="1" applyBorder="1" applyAlignment="1">
      <alignment vertical="center" wrapText="1"/>
    </xf>
    <xf numFmtId="0" fontId="9" fillId="45" borderId="151" xfId="0" applyFont="1" applyFill="1" applyBorder="1" applyAlignment="1">
      <alignment vertical="center" wrapText="1"/>
    </xf>
    <xf numFmtId="0" fontId="25" fillId="46" borderId="151" xfId="0" applyFont="1" applyFill="1" applyBorder="1" applyAlignment="1">
      <alignment vertical="center" wrapText="1"/>
    </xf>
    <xf numFmtId="0" fontId="9" fillId="44" borderId="152" xfId="0" applyFont="1" applyFill="1" applyBorder="1" applyAlignment="1">
      <alignment horizontal="center" vertical="center" wrapText="1"/>
    </xf>
    <xf numFmtId="0" fontId="11" fillId="44" borderId="151" xfId="0" applyFont="1" applyFill="1" applyBorder="1" applyAlignment="1">
      <alignment horizontal="center" vertical="center" wrapText="1"/>
    </xf>
    <xf numFmtId="0" fontId="9" fillId="44" borderId="151" xfId="0" applyFont="1" applyFill="1" applyBorder="1" applyAlignment="1">
      <alignment horizontal="center" vertical="center" wrapText="1"/>
    </xf>
    <xf numFmtId="0" fontId="7" fillId="37" borderId="153" xfId="16" applyFont="1" applyFill="1" applyBorder="1" applyAlignment="1">
      <alignment horizontal="center" vertical="center" wrapText="1"/>
      <protection/>
    </xf>
    <xf numFmtId="0" fontId="7" fillId="37" borderId="154" xfId="16" applyFont="1" applyFill="1" applyBorder="1" applyAlignment="1">
      <alignment horizontal="center" vertical="center" wrapText="1"/>
      <protection/>
    </xf>
    <xf numFmtId="0" fontId="7" fillId="37" borderId="155" xfId="16" applyFont="1" applyFill="1" applyBorder="1" applyAlignment="1">
      <alignment horizontal="center" vertical="center" wrapText="1"/>
      <protection/>
    </xf>
    <xf numFmtId="0" fontId="6" fillId="37" borderId="47" xfId="16" applyFont="1" applyFill="1" applyBorder="1" applyAlignment="1">
      <alignment horizontal="center" vertical="center" wrapText="1"/>
      <protection/>
    </xf>
    <xf numFmtId="0" fontId="6" fillId="37" borderId="156" xfId="16" applyFont="1" applyFill="1" applyBorder="1" applyAlignment="1">
      <alignment horizontal="center" vertical="center" wrapText="1"/>
      <protection/>
    </xf>
    <xf numFmtId="0" fontId="32" fillId="0" borderId="26" xfId="16" applyFont="1" applyFill="1" applyBorder="1" applyAlignment="1">
      <alignment horizontal="center" vertical="center"/>
      <protection/>
    </xf>
    <xf numFmtId="0" fontId="32" fillId="0" borderId="29" xfId="16" applyFont="1" applyFill="1" applyBorder="1" applyAlignment="1">
      <alignment horizontal="center" vertical="center"/>
      <protection/>
    </xf>
    <xf numFmtId="0" fontId="32" fillId="0" borderId="29" xfId="16" applyFont="1" applyFill="1" applyBorder="1" applyAlignment="1">
      <alignment horizontal="center" vertical="center" wrapText="1"/>
      <protection/>
    </xf>
    <xf numFmtId="0" fontId="7" fillId="37" borderId="157" xfId="16" applyFont="1" applyFill="1" applyBorder="1" applyAlignment="1">
      <alignment horizontal="center" vertical="center" wrapText="1"/>
      <protection/>
    </xf>
    <xf numFmtId="0" fontId="7" fillId="37" borderId="158" xfId="16" applyFont="1" applyFill="1" applyBorder="1" applyAlignment="1">
      <alignment horizontal="center" vertical="center" wrapText="1"/>
      <protection/>
    </xf>
    <xf numFmtId="0" fontId="9" fillId="37" borderId="159" xfId="16" applyFont="1" applyFill="1" applyBorder="1" applyAlignment="1">
      <alignment horizontal="center" vertical="center" wrapText="1"/>
      <protection/>
    </xf>
    <xf numFmtId="0" fontId="9" fillId="37" borderId="52" xfId="16" applyFont="1" applyFill="1" applyBorder="1" applyAlignment="1">
      <alignment horizontal="center" vertical="center" wrapText="1"/>
      <protection/>
    </xf>
    <xf numFmtId="0" fontId="9" fillId="37" borderId="53" xfId="16" applyFont="1" applyFill="1" applyBorder="1" applyAlignment="1">
      <alignment horizontal="center" vertical="center" wrapText="1"/>
      <protection/>
    </xf>
    <xf numFmtId="0" fontId="12" fillId="0" borderId="0" xfId="16" applyFont="1" applyAlignment="1">
      <alignment horizontal="center"/>
      <protection/>
    </xf>
    <xf numFmtId="0" fontId="11" fillId="0" borderId="0" xfId="16" applyFont="1" applyBorder="1" applyAlignment="1">
      <alignment horizontal="center" vertical="center" wrapText="1"/>
      <protection/>
    </xf>
    <xf numFmtId="4" fontId="90" fillId="38" borderId="160" xfId="0" applyNumberFormat="1" applyFont="1" applyFill="1" applyBorder="1" applyAlignment="1">
      <alignment horizontal="left" vertical="center"/>
    </xf>
    <xf numFmtId="4" fontId="90" fillId="38" borderId="161" xfId="0" applyNumberFormat="1" applyFont="1" applyFill="1" applyBorder="1" applyAlignment="1">
      <alignment horizontal="left" vertical="center"/>
    </xf>
    <xf numFmtId="4" fontId="90" fillId="38" borderId="162" xfId="0" applyNumberFormat="1" applyFont="1" applyFill="1" applyBorder="1" applyAlignment="1">
      <alignment horizontal="center" vertical="center" wrapText="1"/>
    </xf>
    <xf numFmtId="4" fontId="90" fillId="38" borderId="163" xfId="0" applyNumberFormat="1" applyFont="1" applyFill="1" applyBorder="1" applyAlignment="1">
      <alignment horizontal="center" vertical="center" wrapText="1"/>
    </xf>
    <xf numFmtId="0" fontId="0" fillId="37" borderId="163" xfId="0" applyFill="1" applyBorder="1" applyAlignment="1">
      <alignment horizontal="center" wrapText="1"/>
    </xf>
    <xf numFmtId="0" fontId="9" fillId="37" borderId="129" xfId="16" applyFont="1" applyFill="1" applyBorder="1" applyAlignment="1">
      <alignment horizontal="center" vertical="center" wrapText="1"/>
      <protection/>
    </xf>
    <xf numFmtId="0" fontId="9" fillId="37" borderId="67" xfId="16" applyFont="1" applyFill="1" applyBorder="1" applyAlignment="1">
      <alignment horizontal="center" vertical="center" wrapText="1"/>
      <protection/>
    </xf>
    <xf numFmtId="0" fontId="9" fillId="37" borderId="68" xfId="16" applyFont="1" applyFill="1" applyBorder="1" applyAlignment="1">
      <alignment horizontal="center" vertical="center" wrapText="1"/>
      <protection/>
    </xf>
    <xf numFmtId="0" fontId="9" fillId="37" borderId="164" xfId="16" applyFont="1" applyFill="1" applyBorder="1" applyAlignment="1" applyProtection="1">
      <alignment horizontal="center" vertical="center" wrapText="1"/>
      <protection locked="0"/>
    </xf>
    <xf numFmtId="0" fontId="9" fillId="37" borderId="71" xfId="16" applyFont="1" applyFill="1" applyBorder="1" applyAlignment="1" applyProtection="1">
      <alignment horizontal="center" vertical="center" wrapText="1"/>
      <protection locked="0"/>
    </xf>
    <xf numFmtId="0" fontId="9" fillId="37" borderId="165" xfId="16" applyFont="1" applyFill="1" applyBorder="1" applyAlignment="1" applyProtection="1">
      <alignment horizontal="center" vertical="center" wrapText="1"/>
      <protection locked="0"/>
    </xf>
    <xf numFmtId="0" fontId="9" fillId="37" borderId="166" xfId="16" applyFont="1" applyFill="1" applyBorder="1" applyAlignment="1">
      <alignment horizontal="center" vertical="center"/>
      <protection/>
    </xf>
    <xf numFmtId="0" fontId="9" fillId="37" borderId="167" xfId="16" applyFont="1" applyFill="1" applyBorder="1" applyAlignment="1">
      <alignment horizontal="center" vertical="center"/>
      <protection/>
    </xf>
    <xf numFmtId="0" fontId="9" fillId="37" borderId="75" xfId="16" applyFont="1" applyFill="1" applyBorder="1" applyAlignment="1">
      <alignment horizontal="center" vertical="center" wrapText="1"/>
      <protection/>
    </xf>
    <xf numFmtId="0" fontId="13" fillId="37" borderId="32" xfId="16" applyFont="1" applyFill="1" applyBorder="1" applyAlignment="1">
      <alignment horizontal="center" vertical="center" wrapText="1"/>
      <protection/>
    </xf>
    <xf numFmtId="0" fontId="9" fillId="37" borderId="32" xfId="16" applyFont="1" applyFill="1" applyBorder="1" applyAlignment="1">
      <alignment horizontal="center" vertical="center" wrapText="1"/>
      <protection/>
    </xf>
    <xf numFmtId="0" fontId="9" fillId="37" borderId="126" xfId="16" applyFont="1" applyFill="1" applyBorder="1" applyAlignment="1">
      <alignment horizontal="center" vertical="center" wrapText="1"/>
      <protection/>
    </xf>
    <xf numFmtId="0" fontId="9" fillId="37" borderId="33" xfId="16" applyFont="1" applyFill="1" applyBorder="1" applyAlignment="1">
      <alignment horizontal="center" vertical="center" wrapText="1"/>
      <protection/>
    </xf>
    <xf numFmtId="0" fontId="9" fillId="37" borderId="129" xfId="16" applyFont="1" applyFill="1" applyBorder="1" applyAlignment="1">
      <alignment horizontal="left" vertical="center" wrapText="1"/>
      <protection/>
    </xf>
    <xf numFmtId="0" fontId="13" fillId="37" borderId="129" xfId="16" applyFont="1" applyFill="1" applyBorder="1" applyAlignment="1">
      <alignment horizontal="left" vertical="center" wrapText="1"/>
      <protection/>
    </xf>
    <xf numFmtId="0" fontId="13" fillId="37" borderId="67" xfId="16" applyFont="1" applyFill="1" applyBorder="1" applyAlignment="1">
      <alignment horizontal="center" vertical="center" wrapText="1"/>
      <protection/>
    </xf>
    <xf numFmtId="0" fontId="13" fillId="37" borderId="68" xfId="16" applyFont="1" applyFill="1" applyBorder="1" applyAlignment="1">
      <alignment horizontal="center" vertical="center" wrapText="1"/>
      <protection/>
    </xf>
    <xf numFmtId="0" fontId="9" fillId="37" borderId="168" xfId="16" applyFont="1" applyFill="1" applyBorder="1" applyAlignment="1">
      <alignment horizontal="center" vertical="center" wrapText="1"/>
      <protection/>
    </xf>
    <xf numFmtId="0" fontId="83" fillId="0" borderId="169" xfId="16" applyFont="1" applyFill="1" applyBorder="1" applyAlignment="1">
      <alignment horizontal="left" vertical="center"/>
      <protection/>
    </xf>
    <xf numFmtId="0" fontId="0" fillId="0" borderId="170" xfId="0" applyBorder="1" applyAlignment="1">
      <alignment horizontal="left" vertical="center"/>
    </xf>
    <xf numFmtId="0" fontId="83" fillId="0" borderId="171" xfId="16" applyFont="1" applyFill="1" applyBorder="1" applyAlignment="1">
      <alignment horizontal="left" vertical="center"/>
      <protection/>
    </xf>
    <xf numFmtId="0" fontId="0" fillId="0" borderId="150" xfId="0" applyBorder="1" applyAlignment="1">
      <alignment horizontal="left" vertical="center"/>
    </xf>
    <xf numFmtId="0" fontId="9" fillId="40" borderId="68" xfId="16" applyFont="1" applyFill="1" applyBorder="1" applyAlignment="1">
      <alignment horizontal="left" vertical="center"/>
      <protection/>
    </xf>
    <xf numFmtId="0" fontId="9" fillId="40" borderId="129" xfId="16" applyFont="1" applyFill="1" applyBorder="1" applyAlignment="1">
      <alignment horizontal="left" vertical="center"/>
      <protection/>
    </xf>
    <xf numFmtId="0" fontId="9" fillId="40" borderId="68" xfId="16" applyFont="1" applyFill="1" applyBorder="1" applyAlignment="1">
      <alignment horizontal="center" vertical="center" wrapText="1"/>
      <protection/>
    </xf>
    <xf numFmtId="0" fontId="0" fillId="40" borderId="168" xfId="0" applyFill="1" applyBorder="1" applyAlignment="1">
      <alignment horizontal="center" vertical="center" wrapText="1"/>
    </xf>
    <xf numFmtId="0" fontId="9" fillId="40" borderId="107" xfId="16" applyFont="1" applyFill="1" applyBorder="1" applyAlignment="1">
      <alignment horizontal="left" vertical="center"/>
      <protection/>
    </xf>
    <xf numFmtId="0" fontId="13" fillId="40" borderId="106" xfId="16" applyFont="1" applyFill="1" applyBorder="1" applyAlignment="1">
      <alignment horizontal="left" vertical="center"/>
      <protection/>
    </xf>
    <xf numFmtId="0" fontId="0" fillId="40" borderId="172" xfId="0" applyFill="1" applyBorder="1" applyAlignment="1">
      <alignment horizontal="left" vertical="center"/>
    </xf>
    <xf numFmtId="0" fontId="0" fillId="40" borderId="173" xfId="0" applyFill="1" applyBorder="1" applyAlignment="1">
      <alignment horizontal="left" vertical="center"/>
    </xf>
    <xf numFmtId="0" fontId="83" fillId="0" borderId="170" xfId="16" applyFont="1" applyFill="1" applyBorder="1" applyAlignment="1">
      <alignment horizontal="left" vertical="center"/>
      <protection/>
    </xf>
    <xf numFmtId="0" fontId="0" fillId="0" borderId="94" xfId="0" applyBorder="1" applyAlignment="1">
      <alignment horizontal="left" vertical="center"/>
    </xf>
    <xf numFmtId="0" fontId="83" fillId="0" borderId="150" xfId="16" applyFont="1" applyFill="1" applyBorder="1" applyAlignment="1">
      <alignment horizontal="left" vertical="center"/>
      <protection/>
    </xf>
    <xf numFmtId="0" fontId="0" fillId="0" borderId="91" xfId="0" applyBorder="1" applyAlignment="1">
      <alignment horizontal="left" vertical="center"/>
    </xf>
    <xf numFmtId="0" fontId="84" fillId="0" borderId="150" xfId="16" applyFont="1" applyFill="1" applyBorder="1" applyAlignment="1">
      <alignment horizontal="left" vertical="center"/>
      <protection/>
    </xf>
    <xf numFmtId="0" fontId="25" fillId="0" borderId="91" xfId="0" applyFont="1" applyBorder="1" applyAlignment="1">
      <alignment horizontal="left" vertical="center"/>
    </xf>
    <xf numFmtId="0" fontId="90" fillId="38" borderId="140" xfId="0" applyFont="1" applyFill="1" applyBorder="1" applyAlignment="1">
      <alignment horizontal="center" vertical="center" wrapText="1"/>
    </xf>
    <xf numFmtId="0" fontId="90" fillId="38" borderId="174" xfId="0" applyFont="1" applyFill="1" applyBorder="1" applyAlignment="1">
      <alignment horizontal="center" vertical="center" wrapText="1"/>
    </xf>
    <xf numFmtId="0" fontId="90" fillId="38" borderId="175" xfId="0" applyFont="1" applyFill="1" applyBorder="1" applyAlignment="1">
      <alignment horizontal="center" vertical="center" wrapText="1"/>
    </xf>
    <xf numFmtId="0" fontId="90" fillId="38" borderId="176" xfId="0" applyFont="1" applyFill="1" applyBorder="1" applyAlignment="1">
      <alignment horizontal="center" vertical="center" wrapText="1"/>
    </xf>
    <xf numFmtId="0" fontId="90" fillId="38" borderId="177" xfId="0" applyFont="1" applyFill="1" applyBorder="1" applyAlignment="1">
      <alignment horizontal="center" vertical="center" wrapText="1"/>
    </xf>
    <xf numFmtId="0" fontId="90" fillId="38" borderId="178" xfId="0" applyFont="1" applyFill="1" applyBorder="1" applyAlignment="1">
      <alignment horizontal="center" vertical="center" wrapText="1"/>
    </xf>
    <xf numFmtId="0" fontId="90" fillId="38" borderId="179" xfId="0" applyFont="1" applyFill="1" applyBorder="1" applyAlignment="1">
      <alignment horizontal="center" vertical="center" wrapText="1"/>
    </xf>
    <xf numFmtId="0" fontId="90" fillId="38" borderId="180" xfId="0" applyFont="1" applyFill="1" applyBorder="1" applyAlignment="1">
      <alignment horizontal="center" vertical="center" wrapText="1"/>
    </xf>
    <xf numFmtId="0" fontId="90" fillId="41" borderId="178" xfId="0" applyFont="1" applyFill="1" applyBorder="1" applyAlignment="1">
      <alignment horizontal="center" vertical="center" wrapText="1"/>
    </xf>
    <xf numFmtId="0" fontId="90" fillId="41" borderId="180" xfId="0" applyFont="1" applyFill="1" applyBorder="1" applyAlignment="1">
      <alignment horizontal="center" vertical="center" wrapText="1"/>
    </xf>
    <xf numFmtId="0" fontId="9" fillId="37" borderId="106" xfId="16" applyFont="1" applyFill="1" applyBorder="1" applyAlignment="1">
      <alignment horizontal="left" vertical="center" wrapText="1"/>
      <protection/>
    </xf>
    <xf numFmtId="0" fontId="0" fillId="37" borderId="109" xfId="0" applyFill="1" applyBorder="1" applyAlignment="1">
      <alignment vertical="center" wrapText="1"/>
    </xf>
    <xf numFmtId="0" fontId="0" fillId="37" borderId="129" xfId="0" applyFill="1" applyBorder="1" applyAlignment="1">
      <alignment horizontal="center" vertical="center" wrapText="1"/>
    </xf>
    <xf numFmtId="0" fontId="0" fillId="37" borderId="168" xfId="0" applyFill="1" applyBorder="1" applyAlignment="1">
      <alignment horizontal="center" vertical="center" wrapText="1"/>
    </xf>
    <xf numFmtId="0" fontId="90" fillId="38" borderId="181" xfId="0" applyFont="1" applyFill="1" applyBorder="1" applyAlignment="1">
      <alignment horizontal="center" vertical="center" wrapText="1"/>
    </xf>
    <xf numFmtId="0" fontId="90" fillId="38" borderId="182" xfId="0" applyFont="1" applyFill="1" applyBorder="1" applyAlignment="1">
      <alignment horizontal="center" vertical="center" wrapText="1"/>
    </xf>
    <xf numFmtId="0" fontId="90" fillId="38" borderId="126" xfId="0" applyFont="1" applyFill="1" applyBorder="1" applyAlignment="1">
      <alignment horizontal="center" vertical="center" wrapText="1"/>
    </xf>
    <xf numFmtId="0" fontId="90" fillId="38" borderId="172" xfId="0" applyFont="1" applyFill="1" applyBorder="1" applyAlignment="1">
      <alignment horizontal="center" vertical="center" wrapText="1"/>
    </xf>
    <xf numFmtId="0" fontId="84" fillId="0" borderId="0" xfId="16" applyFont="1" applyFill="1" applyAlignment="1">
      <alignment vertical="center" wrapText="1"/>
      <protection/>
    </xf>
    <xf numFmtId="0" fontId="83" fillId="0" borderId="0" xfId="16" applyFont="1" applyAlignment="1">
      <alignment vertical="center" wrapText="1"/>
      <protection/>
    </xf>
    <xf numFmtId="0" fontId="13" fillId="37" borderId="75" xfId="16" applyFont="1" applyFill="1" applyBorder="1" applyAlignment="1">
      <alignment horizontal="center" vertical="center" wrapText="1"/>
      <protection/>
    </xf>
    <xf numFmtId="0" fontId="9" fillId="37" borderId="75" xfId="16" applyFont="1" applyFill="1" applyBorder="1" applyAlignment="1">
      <alignment horizontal="center" vertical="center"/>
      <protection/>
    </xf>
    <xf numFmtId="0" fontId="9" fillId="37" borderId="126" xfId="16" applyFont="1" applyFill="1" applyBorder="1" applyAlignment="1">
      <alignment horizontal="center" vertical="center"/>
      <protection/>
    </xf>
    <xf numFmtId="0" fontId="33" fillId="42" borderId="12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9" fillId="37" borderId="183" xfId="16" applyFont="1" applyFill="1" applyBorder="1" applyAlignment="1">
      <alignment horizontal="left" vertical="center"/>
      <protection/>
    </xf>
    <xf numFmtId="0" fontId="9" fillId="37" borderId="165" xfId="16" applyFont="1" applyFill="1" applyBorder="1" applyAlignment="1">
      <alignment horizontal="left" vertical="center"/>
      <protection/>
    </xf>
    <xf numFmtId="14" fontId="9" fillId="37" borderId="32" xfId="16" applyNumberFormat="1" applyFont="1" applyFill="1" applyBorder="1" applyAlignment="1">
      <alignment horizontal="left" vertical="center" wrapText="1"/>
      <protection/>
    </xf>
    <xf numFmtId="14" fontId="9" fillId="37" borderId="113" xfId="16" applyNumberFormat="1" applyFont="1" applyFill="1" applyBorder="1" applyAlignment="1">
      <alignment horizontal="left" vertical="center" wrapText="1"/>
      <protection/>
    </xf>
    <xf numFmtId="0" fontId="16" fillId="37" borderId="183" xfId="16" applyFont="1" applyFill="1" applyBorder="1" applyAlignment="1">
      <alignment horizontal="left" vertical="center"/>
      <protection/>
    </xf>
    <xf numFmtId="0" fontId="16" fillId="37" borderId="45" xfId="16" applyFont="1" applyFill="1" applyBorder="1" applyAlignment="1">
      <alignment horizontal="left" vertical="center"/>
      <protection/>
    </xf>
    <xf numFmtId="14" fontId="16" fillId="37" borderId="32" xfId="16" applyNumberFormat="1" applyFont="1" applyFill="1" applyBorder="1" applyAlignment="1">
      <alignment horizontal="left" vertical="center" wrapText="1" indent="1"/>
      <protection/>
    </xf>
    <xf numFmtId="14" fontId="16" fillId="37" borderId="113" xfId="16" applyNumberFormat="1" applyFont="1" applyFill="1" applyBorder="1" applyAlignment="1">
      <alignment horizontal="left" vertical="center" wrapText="1" indent="1"/>
      <protection/>
    </xf>
    <xf numFmtId="0" fontId="16" fillId="37" borderId="165" xfId="16" applyFont="1" applyFill="1" applyBorder="1" applyAlignment="1">
      <alignment horizontal="left" vertical="center"/>
      <protection/>
    </xf>
    <xf numFmtId="0" fontId="9" fillId="37" borderId="45" xfId="16" applyFont="1" applyFill="1" applyBorder="1" applyAlignment="1">
      <alignment horizontal="left" vertical="center"/>
      <protection/>
    </xf>
    <xf numFmtId="14" fontId="9" fillId="37" borderId="68" xfId="16" applyNumberFormat="1" applyFont="1" applyFill="1" applyBorder="1" applyAlignment="1">
      <alignment horizontal="center" vertical="center" wrapText="1"/>
      <protection/>
    </xf>
    <xf numFmtId="0" fontId="24" fillId="0" borderId="0" xfId="64" applyFont="1" applyFill="1" applyBorder="1">
      <alignment/>
      <protection/>
    </xf>
    <xf numFmtId="0" fontId="64" fillId="0" borderId="0" xfId="16" applyFont="1" applyAlignment="1">
      <alignment/>
      <protection/>
    </xf>
    <xf numFmtId="0" fontId="24" fillId="0" borderId="0" xfId="16" applyFont="1" applyBorder="1" applyAlignment="1">
      <alignment horizontal="center" vertical="center" wrapText="1"/>
      <protection/>
    </xf>
    <xf numFmtId="0" fontId="22" fillId="0" borderId="0" xfId="16" applyFont="1" applyBorder="1" applyAlignment="1">
      <alignment/>
      <protection/>
    </xf>
    <xf numFmtId="0" fontId="22" fillId="0" borderId="0" xfId="16" applyFont="1" applyAlignment="1">
      <alignment/>
      <protection/>
    </xf>
    <xf numFmtId="0" fontId="24" fillId="0" borderId="0" xfId="16" applyFont="1" applyAlignment="1">
      <alignment vertical="center"/>
      <protection/>
    </xf>
    <xf numFmtId="0" fontId="84" fillId="0" borderId="0" xfId="16" applyFont="1" applyFill="1" applyBorder="1" applyAlignment="1">
      <alignment vertical="center"/>
      <protection/>
    </xf>
    <xf numFmtId="0" fontId="31" fillId="0" borderId="0" xfId="16" applyFont="1" applyFill="1" applyAlignment="1">
      <alignment vertical="center"/>
      <protection/>
    </xf>
    <xf numFmtId="0" fontId="24" fillId="0" borderId="0" xfId="16" applyFont="1" applyFill="1" applyBorder="1" applyAlignment="1">
      <alignment vertical="center"/>
      <protection/>
    </xf>
    <xf numFmtId="49" fontId="24" fillId="0" borderId="0" xfId="16" applyNumberFormat="1" applyFont="1" applyFill="1" applyBorder="1" applyAlignment="1">
      <alignment horizontal="left" vertical="center" wrapText="1"/>
      <protection/>
    </xf>
    <xf numFmtId="0" fontId="24" fillId="0" borderId="0" xfId="16" applyFont="1" applyFill="1" applyAlignment="1">
      <alignment/>
      <protection/>
    </xf>
    <xf numFmtId="0" fontId="24" fillId="0" borderId="0" xfId="16" applyFont="1" applyAlignment="1">
      <alignment wrapText="1"/>
      <protection/>
    </xf>
  </cellXfs>
  <cellStyles count="64">
    <cellStyle name="Normal" xfId="0"/>
    <cellStyle name="=C:\WINNT35\SYSTEM32\COMMAND.COM" xfId="15"/>
    <cellStyle name="=C:\WINNT35\SYSTEM32\COMMAND.COM 2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" xfId="41"/>
    <cellStyle name="Comma 2" xfId="42"/>
    <cellStyle name="Currency [0]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3" xfId="50"/>
    <cellStyle name="Dziesiętny 4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 2" xfId="60"/>
    <cellStyle name="Normal_DNE'94" xfId="61"/>
    <cellStyle name="Normal_Pakiet roczny 2008" xfId="62"/>
    <cellStyle name="Normalny 2" xfId="63"/>
    <cellStyle name="Normalny 2 2" xfId="64"/>
    <cellStyle name="Normalny 3" xfId="65"/>
    <cellStyle name="Obliczenia" xfId="66"/>
    <cellStyle name="Followed Hyperlink" xfId="67"/>
    <cellStyle name="Percent" xfId="68"/>
    <cellStyle name="Standard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E4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0.57421875" style="0" customWidth="1"/>
    <col min="2" max="2" width="33.7109375" style="0" customWidth="1"/>
    <col min="3" max="5" width="16.7109375" style="0" customWidth="1"/>
  </cols>
  <sheetData>
    <row r="1" ht="13.5" thickBot="1"/>
    <row r="2" spans="1:5" ht="21" customHeight="1">
      <c r="A2" s="635" t="s">
        <v>313</v>
      </c>
      <c r="B2" s="635" t="s">
        <v>314</v>
      </c>
      <c r="C2" s="635" t="s">
        <v>421</v>
      </c>
      <c r="D2" s="635"/>
      <c r="E2" s="635"/>
    </row>
    <row r="3" spans="1:5" ht="30.75" customHeight="1">
      <c r="A3" s="636"/>
      <c r="B3" s="636"/>
      <c r="C3" s="637" t="s">
        <v>343</v>
      </c>
      <c r="D3" s="637"/>
      <c r="E3" s="637" t="s">
        <v>315</v>
      </c>
    </row>
    <row r="4" spans="1:5" ht="38.25" customHeight="1">
      <c r="A4" s="636"/>
      <c r="B4" s="636"/>
      <c r="C4" s="627" t="s">
        <v>316</v>
      </c>
      <c r="D4" s="627" t="s">
        <v>344</v>
      </c>
      <c r="E4" s="637"/>
    </row>
    <row r="5" spans="1:5" ht="21">
      <c r="A5" s="633" t="s">
        <v>317</v>
      </c>
      <c r="B5" s="628" t="s">
        <v>318</v>
      </c>
      <c r="C5" s="629" t="s">
        <v>133</v>
      </c>
      <c r="D5" s="630" t="s">
        <v>462</v>
      </c>
      <c r="E5" s="630" t="s">
        <v>463</v>
      </c>
    </row>
    <row r="6" spans="1:5" ht="18" customHeight="1">
      <c r="A6" s="633"/>
      <c r="B6" s="628" t="s">
        <v>319</v>
      </c>
      <c r="C6" s="629" t="s">
        <v>133</v>
      </c>
      <c r="D6" s="630" t="s">
        <v>464</v>
      </c>
      <c r="E6" s="630" t="s">
        <v>133</v>
      </c>
    </row>
    <row r="7" spans="1:5" ht="21">
      <c r="A7" s="633"/>
      <c r="B7" s="628" t="s">
        <v>457</v>
      </c>
      <c r="C7" s="629" t="s">
        <v>133</v>
      </c>
      <c r="D7" s="630" t="s">
        <v>465</v>
      </c>
      <c r="E7" s="630" t="s">
        <v>133</v>
      </c>
    </row>
    <row r="8" spans="1:5" ht="24.75" customHeight="1">
      <c r="A8" s="633" t="s">
        <v>320</v>
      </c>
      <c r="B8" s="628" t="s">
        <v>321</v>
      </c>
      <c r="C8" s="629" t="s">
        <v>133</v>
      </c>
      <c r="D8" s="630" t="s">
        <v>466</v>
      </c>
      <c r="E8" s="630" t="s">
        <v>133</v>
      </c>
    </row>
    <row r="9" spans="1:5" ht="18" customHeight="1">
      <c r="A9" s="633"/>
      <c r="B9" s="628" t="s">
        <v>458</v>
      </c>
      <c r="C9" s="629" t="s">
        <v>133</v>
      </c>
      <c r="D9" s="630" t="s">
        <v>467</v>
      </c>
      <c r="E9" s="630" t="s">
        <v>133</v>
      </c>
    </row>
    <row r="10" spans="1:5" ht="21">
      <c r="A10" s="633"/>
      <c r="B10" s="628" t="s">
        <v>459</v>
      </c>
      <c r="C10" s="629" t="s">
        <v>133</v>
      </c>
      <c r="D10" s="630" t="s">
        <v>468</v>
      </c>
      <c r="E10" s="630" t="s">
        <v>133</v>
      </c>
    </row>
    <row r="11" spans="1:5" ht="21">
      <c r="A11" s="633"/>
      <c r="B11" s="628" t="s">
        <v>460</v>
      </c>
      <c r="C11" s="629" t="s">
        <v>133</v>
      </c>
      <c r="D11" s="630" t="s">
        <v>469</v>
      </c>
      <c r="E11" s="630" t="s">
        <v>470</v>
      </c>
    </row>
    <row r="12" spans="1:5" ht="18" customHeight="1">
      <c r="A12" s="633"/>
      <c r="B12" s="628" t="s">
        <v>322</v>
      </c>
      <c r="C12" s="629" t="s">
        <v>133</v>
      </c>
      <c r="D12" s="630" t="s">
        <v>471</v>
      </c>
      <c r="E12" s="630" t="s">
        <v>133</v>
      </c>
    </row>
    <row r="13" spans="1:5" ht="18" customHeight="1">
      <c r="A13" s="633"/>
      <c r="B13" s="628" t="s">
        <v>461</v>
      </c>
      <c r="C13" s="629" t="s">
        <v>133</v>
      </c>
      <c r="D13" s="630" t="s">
        <v>472</v>
      </c>
      <c r="E13" s="630" t="s">
        <v>473</v>
      </c>
    </row>
    <row r="14" spans="1:5" ht="18" customHeight="1">
      <c r="A14" s="633"/>
      <c r="B14" s="628" t="s">
        <v>323</v>
      </c>
      <c r="C14" s="629" t="s">
        <v>133</v>
      </c>
      <c r="D14" s="630" t="s">
        <v>472</v>
      </c>
      <c r="E14" s="630" t="s">
        <v>474</v>
      </c>
    </row>
    <row r="15" spans="1:5" ht="18" customHeight="1">
      <c r="A15" s="633" t="s">
        <v>324</v>
      </c>
      <c r="B15" s="628" t="s">
        <v>475</v>
      </c>
      <c r="C15" s="630" t="s">
        <v>479</v>
      </c>
      <c r="D15" s="630" t="s">
        <v>480</v>
      </c>
      <c r="E15" s="630" t="s">
        <v>133</v>
      </c>
    </row>
    <row r="16" spans="1:5" ht="18" customHeight="1">
      <c r="A16" s="633"/>
      <c r="B16" s="628" t="s">
        <v>476</v>
      </c>
      <c r="C16" s="630" t="s">
        <v>481</v>
      </c>
      <c r="D16" s="630" t="s">
        <v>482</v>
      </c>
      <c r="E16" s="630" t="s">
        <v>133</v>
      </c>
    </row>
    <row r="17" spans="1:5" ht="18" customHeight="1">
      <c r="A17" s="633"/>
      <c r="B17" s="628" t="s">
        <v>325</v>
      </c>
      <c r="C17" s="630" t="s">
        <v>133</v>
      </c>
      <c r="D17" s="630" t="s">
        <v>482</v>
      </c>
      <c r="E17" s="630" t="s">
        <v>483</v>
      </c>
    </row>
    <row r="18" spans="1:5" ht="18" customHeight="1">
      <c r="A18" s="633"/>
      <c r="B18" s="628" t="s">
        <v>326</v>
      </c>
      <c r="C18" s="630" t="s">
        <v>133</v>
      </c>
      <c r="D18" s="630" t="s">
        <v>479</v>
      </c>
      <c r="E18" s="630" t="s">
        <v>133</v>
      </c>
    </row>
    <row r="19" spans="1:5" ht="18" customHeight="1">
      <c r="A19" s="633"/>
      <c r="B19" s="628" t="s">
        <v>327</v>
      </c>
      <c r="C19" s="630" t="s">
        <v>133</v>
      </c>
      <c r="D19" s="630" t="s">
        <v>479</v>
      </c>
      <c r="E19" s="630" t="s">
        <v>133</v>
      </c>
    </row>
    <row r="20" spans="1:5" ht="21">
      <c r="A20" s="633"/>
      <c r="B20" s="628" t="s">
        <v>477</v>
      </c>
      <c r="C20" s="630" t="s">
        <v>484</v>
      </c>
      <c r="D20" s="630" t="s">
        <v>485</v>
      </c>
      <c r="E20" s="630" t="s">
        <v>486</v>
      </c>
    </row>
    <row r="21" spans="1:5" ht="18" customHeight="1">
      <c r="A21" s="633"/>
      <c r="B21" s="628" t="s">
        <v>478</v>
      </c>
      <c r="C21" s="630" t="s">
        <v>133</v>
      </c>
      <c r="D21" s="630" t="s">
        <v>481</v>
      </c>
      <c r="E21" s="630" t="s">
        <v>133</v>
      </c>
    </row>
    <row r="22" spans="1:5" ht="24.75" customHeight="1">
      <c r="A22" s="633"/>
      <c r="B22" s="628" t="s">
        <v>328</v>
      </c>
      <c r="C22" s="630" t="s">
        <v>133</v>
      </c>
      <c r="D22" s="630" t="s">
        <v>487</v>
      </c>
      <c r="E22" s="630" t="s">
        <v>133</v>
      </c>
    </row>
    <row r="23" spans="1:5" ht="18" customHeight="1">
      <c r="A23" s="633"/>
      <c r="B23" s="628" t="s">
        <v>329</v>
      </c>
      <c r="C23" s="630" t="s">
        <v>133</v>
      </c>
      <c r="D23" s="630" t="s">
        <v>488</v>
      </c>
      <c r="E23" s="630" t="s">
        <v>487</v>
      </c>
    </row>
    <row r="24" spans="1:5" ht="18" customHeight="1">
      <c r="A24" s="633" t="s">
        <v>330</v>
      </c>
      <c r="B24" s="628" t="s">
        <v>489</v>
      </c>
      <c r="C24" s="630" t="s">
        <v>133</v>
      </c>
      <c r="D24" s="630" t="s">
        <v>495</v>
      </c>
      <c r="E24" s="630" t="s">
        <v>133</v>
      </c>
    </row>
    <row r="25" spans="1:5" ht="18" customHeight="1">
      <c r="A25" s="633"/>
      <c r="B25" s="628" t="s">
        <v>331</v>
      </c>
      <c r="C25" s="630" t="s">
        <v>486</v>
      </c>
      <c r="D25" s="630" t="s">
        <v>496</v>
      </c>
      <c r="E25" s="630" t="s">
        <v>133</v>
      </c>
    </row>
    <row r="26" spans="1:5" ht="18" customHeight="1">
      <c r="A26" s="633"/>
      <c r="B26" s="628" t="s">
        <v>490</v>
      </c>
      <c r="C26" s="630" t="s">
        <v>488</v>
      </c>
      <c r="D26" s="630" t="s">
        <v>497</v>
      </c>
      <c r="E26" s="630" t="s">
        <v>133</v>
      </c>
    </row>
    <row r="27" spans="1:5" ht="18" customHeight="1">
      <c r="A27" s="633"/>
      <c r="B27" s="628" t="s">
        <v>332</v>
      </c>
      <c r="C27" s="630" t="s">
        <v>498</v>
      </c>
      <c r="D27" s="630" t="s">
        <v>499</v>
      </c>
      <c r="E27" s="630" t="s">
        <v>133</v>
      </c>
    </row>
    <row r="28" spans="1:5" ht="18" customHeight="1">
      <c r="A28" s="633"/>
      <c r="B28" s="628" t="s">
        <v>333</v>
      </c>
      <c r="C28" s="630"/>
      <c r="D28" s="630" t="s">
        <v>500</v>
      </c>
      <c r="E28" s="630" t="s">
        <v>133</v>
      </c>
    </row>
    <row r="29" spans="1:5" ht="18" customHeight="1">
      <c r="A29" s="633" t="s">
        <v>334</v>
      </c>
      <c r="B29" s="628" t="s">
        <v>491</v>
      </c>
      <c r="C29" s="630" t="s">
        <v>496</v>
      </c>
      <c r="D29" s="630" t="s">
        <v>501</v>
      </c>
      <c r="E29" s="630" t="s">
        <v>133</v>
      </c>
    </row>
    <row r="30" spans="1:5" ht="21">
      <c r="A30" s="634"/>
      <c r="B30" s="628" t="s">
        <v>492</v>
      </c>
      <c r="C30" s="630" t="s">
        <v>497</v>
      </c>
      <c r="D30" s="630" t="s">
        <v>502</v>
      </c>
      <c r="E30" s="630" t="s">
        <v>133</v>
      </c>
    </row>
    <row r="31" spans="1:5" ht="18" customHeight="1">
      <c r="A31" s="634"/>
      <c r="B31" s="628" t="s">
        <v>335</v>
      </c>
      <c r="C31" s="630" t="s">
        <v>133</v>
      </c>
      <c r="D31" s="630" t="s">
        <v>503</v>
      </c>
      <c r="E31" s="630" t="s">
        <v>133</v>
      </c>
    </row>
    <row r="32" spans="1:5" ht="18" customHeight="1">
      <c r="A32" s="633" t="s">
        <v>336</v>
      </c>
      <c r="B32" s="628" t="s">
        <v>331</v>
      </c>
      <c r="C32" s="630" t="s">
        <v>133</v>
      </c>
      <c r="D32" s="630" t="s">
        <v>504</v>
      </c>
      <c r="E32" s="630" t="s">
        <v>505</v>
      </c>
    </row>
    <row r="33" spans="1:5" ht="18" customHeight="1">
      <c r="A33" s="633"/>
      <c r="B33" s="628" t="s">
        <v>337</v>
      </c>
      <c r="C33" s="630" t="s">
        <v>133</v>
      </c>
      <c r="D33" s="630" t="s">
        <v>506</v>
      </c>
      <c r="E33" s="630" t="s">
        <v>133</v>
      </c>
    </row>
    <row r="34" spans="1:5" ht="18" customHeight="1">
      <c r="A34" s="633"/>
      <c r="B34" s="628" t="s">
        <v>493</v>
      </c>
      <c r="C34" s="630" t="s">
        <v>133</v>
      </c>
      <c r="D34" s="630" t="s">
        <v>506</v>
      </c>
      <c r="E34" s="630" t="s">
        <v>133</v>
      </c>
    </row>
    <row r="35" spans="1:5" ht="18" customHeight="1">
      <c r="A35" s="633" t="s">
        <v>338</v>
      </c>
      <c r="B35" s="628" t="s">
        <v>339</v>
      </c>
      <c r="C35" s="630" t="s">
        <v>133</v>
      </c>
      <c r="D35" s="630" t="s">
        <v>507</v>
      </c>
      <c r="E35" s="630" t="s">
        <v>133</v>
      </c>
    </row>
    <row r="36" spans="1:5" ht="18" customHeight="1">
      <c r="A36" s="633"/>
      <c r="B36" s="628" t="s">
        <v>340</v>
      </c>
      <c r="C36" s="630" t="s">
        <v>133</v>
      </c>
      <c r="D36" s="630" t="s">
        <v>507</v>
      </c>
      <c r="E36" s="630" t="s">
        <v>133</v>
      </c>
    </row>
    <row r="37" spans="1:5" ht="18" customHeight="1">
      <c r="A37" s="633"/>
      <c r="B37" s="628" t="s">
        <v>341</v>
      </c>
      <c r="C37" s="630" t="s">
        <v>133</v>
      </c>
      <c r="D37" s="630" t="s">
        <v>508</v>
      </c>
      <c r="E37" s="630" t="s">
        <v>133</v>
      </c>
    </row>
    <row r="38" spans="1:5" ht="18" customHeight="1">
      <c r="A38" s="633"/>
      <c r="B38" s="628" t="s">
        <v>342</v>
      </c>
      <c r="C38" s="630" t="s">
        <v>133</v>
      </c>
      <c r="D38" s="630" t="s">
        <v>509</v>
      </c>
      <c r="E38" s="630" t="s">
        <v>133</v>
      </c>
    </row>
    <row r="39" spans="1:5" ht="18" customHeight="1">
      <c r="A39" s="631" t="s">
        <v>218</v>
      </c>
      <c r="B39" s="628"/>
      <c r="C39" s="630" t="s">
        <v>510</v>
      </c>
      <c r="D39" s="630" t="s">
        <v>511</v>
      </c>
      <c r="E39" s="630" t="s">
        <v>474</v>
      </c>
    </row>
    <row r="40" spans="1:5" ht="18" customHeight="1">
      <c r="A40" s="632" t="s">
        <v>494</v>
      </c>
      <c r="B40" s="628"/>
      <c r="C40" s="630" t="s">
        <v>512</v>
      </c>
      <c r="D40" s="630" t="s">
        <v>513</v>
      </c>
      <c r="E40" s="630" t="s">
        <v>514</v>
      </c>
    </row>
  </sheetData>
  <sheetProtection/>
  <mergeCells count="12">
    <mergeCell ref="A2:A4"/>
    <mergeCell ref="B2:B4"/>
    <mergeCell ref="C2:E2"/>
    <mergeCell ref="C3:D3"/>
    <mergeCell ref="E3:E4"/>
    <mergeCell ref="A5:A7"/>
    <mergeCell ref="A35:A38"/>
    <mergeCell ref="A8:A14"/>
    <mergeCell ref="A15:A23"/>
    <mergeCell ref="A24:A28"/>
    <mergeCell ref="A29:A31"/>
    <mergeCell ref="A32:A3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2:J2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33.140625" style="0" bestFit="1" customWidth="1"/>
    <col min="4" max="5" width="26.7109375" style="0" customWidth="1"/>
  </cols>
  <sheetData>
    <row r="2" spans="3:10" s="20" customFormat="1" ht="10.5">
      <c r="C2" s="21"/>
      <c r="D2" s="21"/>
      <c r="E2" s="21"/>
      <c r="H2" s="22"/>
      <c r="I2" s="22"/>
      <c r="J2" s="22"/>
    </row>
    <row r="3" spans="2:8" s="20" customFormat="1" ht="16.5" customHeight="1">
      <c r="B3" s="288" t="s">
        <v>61</v>
      </c>
      <c r="C3" s="289" t="s">
        <v>127</v>
      </c>
      <c r="D3" s="289" t="s">
        <v>420</v>
      </c>
      <c r="E3" s="557" t="s">
        <v>312</v>
      </c>
      <c r="H3" s="22"/>
    </row>
    <row r="4" spans="2:8" s="20" customFormat="1" ht="16.5" customHeight="1">
      <c r="B4" s="155" t="s">
        <v>136</v>
      </c>
      <c r="C4" s="156" t="s">
        <v>118</v>
      </c>
      <c r="D4" s="555" t="s">
        <v>367</v>
      </c>
      <c r="E4" s="290" t="s">
        <v>367</v>
      </c>
      <c r="H4" s="22"/>
    </row>
    <row r="5" spans="2:8" s="20" customFormat="1" ht="16.5" customHeight="1">
      <c r="B5" s="155" t="s">
        <v>137</v>
      </c>
      <c r="C5" s="156" t="s">
        <v>304</v>
      </c>
      <c r="D5" s="555" t="s">
        <v>367</v>
      </c>
      <c r="E5" s="290" t="s">
        <v>367</v>
      </c>
      <c r="H5" s="22"/>
    </row>
    <row r="6" spans="2:8" s="20" customFormat="1" ht="16.5" customHeight="1">
      <c r="B6" s="155" t="s">
        <v>138</v>
      </c>
      <c r="C6" s="156" t="s">
        <v>275</v>
      </c>
      <c r="D6" s="555" t="s">
        <v>367</v>
      </c>
      <c r="E6" s="290" t="s">
        <v>367</v>
      </c>
      <c r="H6" s="22"/>
    </row>
    <row r="7" spans="2:8" s="20" customFormat="1" ht="16.5" customHeight="1">
      <c r="B7" s="155" t="s">
        <v>139</v>
      </c>
      <c r="C7" s="156" t="s">
        <v>276</v>
      </c>
      <c r="D7" s="555" t="s">
        <v>367</v>
      </c>
      <c r="E7" s="290" t="s">
        <v>367</v>
      </c>
      <c r="H7" s="22"/>
    </row>
    <row r="8" spans="2:10" s="20" customFormat="1" ht="16.5" customHeight="1">
      <c r="B8" s="155" t="s">
        <v>140</v>
      </c>
      <c r="C8" s="156" t="s">
        <v>281</v>
      </c>
      <c r="D8" s="555" t="s">
        <v>367</v>
      </c>
      <c r="E8" s="290" t="s">
        <v>367</v>
      </c>
      <c r="H8" s="22"/>
      <c r="I8" s="22"/>
      <c r="J8" s="22"/>
    </row>
    <row r="9" spans="2:8" s="20" customFormat="1" ht="16.5" customHeight="1">
      <c r="B9" s="155" t="s">
        <v>141</v>
      </c>
      <c r="C9" s="156" t="s">
        <v>279</v>
      </c>
      <c r="D9" s="555" t="s">
        <v>367</v>
      </c>
      <c r="E9" s="290" t="s">
        <v>367</v>
      </c>
      <c r="H9" s="22"/>
    </row>
    <row r="10" spans="2:8" s="20" customFormat="1" ht="16.5" customHeight="1">
      <c r="B10" s="155" t="s">
        <v>142</v>
      </c>
      <c r="C10" s="156" t="s">
        <v>278</v>
      </c>
      <c r="D10" s="555" t="s">
        <v>367</v>
      </c>
      <c r="E10" s="290" t="s">
        <v>367</v>
      </c>
      <c r="H10" s="22"/>
    </row>
    <row r="11" spans="2:8" s="20" customFormat="1" ht="16.5" customHeight="1">
      <c r="B11" s="155" t="s">
        <v>143</v>
      </c>
      <c r="C11" s="156" t="s">
        <v>216</v>
      </c>
      <c r="D11" s="555" t="s">
        <v>369</v>
      </c>
      <c r="E11" s="290" t="s">
        <v>369</v>
      </c>
      <c r="H11" s="22"/>
    </row>
    <row r="12" spans="2:8" s="20" customFormat="1" ht="16.5" customHeight="1">
      <c r="B12" s="155" t="s">
        <v>144</v>
      </c>
      <c r="C12" s="156" t="s">
        <v>280</v>
      </c>
      <c r="D12" s="555" t="s">
        <v>367</v>
      </c>
      <c r="E12" s="290" t="s">
        <v>367</v>
      </c>
      <c r="H12" s="22"/>
    </row>
    <row r="13" spans="2:8" s="20" customFormat="1" ht="16.5" customHeight="1">
      <c r="B13" s="155" t="s">
        <v>145</v>
      </c>
      <c r="C13" s="156" t="s">
        <v>305</v>
      </c>
      <c r="D13" s="555" t="s">
        <v>367</v>
      </c>
      <c r="E13" s="290" t="s">
        <v>367</v>
      </c>
      <c r="H13" s="22"/>
    </row>
    <row r="14" spans="2:8" s="20" customFormat="1" ht="16.5" customHeight="1">
      <c r="B14" s="155" t="s">
        <v>153</v>
      </c>
      <c r="C14" s="156" t="s">
        <v>303</v>
      </c>
      <c r="D14" s="555" t="s">
        <v>367</v>
      </c>
      <c r="E14" s="290" t="s">
        <v>367</v>
      </c>
      <c r="H14" s="22"/>
    </row>
    <row r="15" spans="2:8" s="20" customFormat="1" ht="16.5" customHeight="1">
      <c r="B15" s="155" t="s">
        <v>146</v>
      </c>
      <c r="C15" s="156" t="s">
        <v>284</v>
      </c>
      <c r="D15" s="555" t="s">
        <v>367</v>
      </c>
      <c r="E15" s="290" t="s">
        <v>367</v>
      </c>
      <c r="H15" s="22"/>
    </row>
    <row r="16" spans="2:10" s="20" customFormat="1" ht="16.5" customHeight="1">
      <c r="B16" s="155" t="s">
        <v>147</v>
      </c>
      <c r="C16" s="156" t="s">
        <v>302</v>
      </c>
      <c r="D16" s="555" t="s">
        <v>367</v>
      </c>
      <c r="E16" s="290" t="s">
        <v>367</v>
      </c>
      <c r="H16" s="22"/>
      <c r="I16" s="22"/>
      <c r="J16" s="22"/>
    </row>
    <row r="17" spans="2:8" s="20" customFormat="1" ht="16.5" customHeight="1">
      <c r="B17" s="155" t="s">
        <v>148</v>
      </c>
      <c r="C17" s="156" t="s">
        <v>277</v>
      </c>
      <c r="D17" s="555" t="s">
        <v>368</v>
      </c>
      <c r="E17" s="290" t="s">
        <v>368</v>
      </c>
      <c r="H17" s="22"/>
    </row>
    <row r="18" spans="2:8" s="20" customFormat="1" ht="16.5" customHeight="1">
      <c r="B18" s="155" t="s">
        <v>149</v>
      </c>
      <c r="C18" s="156" t="s">
        <v>306</v>
      </c>
      <c r="D18" s="555" t="s">
        <v>367</v>
      </c>
      <c r="E18" s="290" t="s">
        <v>367</v>
      </c>
      <c r="H18" s="22"/>
    </row>
    <row r="19" spans="2:8" s="20" customFormat="1" ht="16.5" customHeight="1">
      <c r="B19" s="155" t="s">
        <v>150</v>
      </c>
      <c r="C19" s="156" t="s">
        <v>241</v>
      </c>
      <c r="D19" s="555" t="s">
        <v>367</v>
      </c>
      <c r="E19" s="290" t="s">
        <v>367</v>
      </c>
      <c r="H19" s="22"/>
    </row>
    <row r="20" spans="2:8" s="20" customFormat="1" ht="16.5" customHeight="1">
      <c r="B20" s="155" t="s">
        <v>151</v>
      </c>
      <c r="C20" s="156" t="s">
        <v>282</v>
      </c>
      <c r="D20" s="555" t="s">
        <v>367</v>
      </c>
      <c r="E20" s="290" t="s">
        <v>367</v>
      </c>
      <c r="H20" s="22"/>
    </row>
    <row r="21" spans="2:10" s="20" customFormat="1" ht="16.5" customHeight="1">
      <c r="B21" s="155" t="s">
        <v>152</v>
      </c>
      <c r="C21" s="156" t="s">
        <v>309</v>
      </c>
      <c r="D21" s="555" t="s">
        <v>369</v>
      </c>
      <c r="E21" s="290" t="s">
        <v>369</v>
      </c>
      <c r="H21" s="22"/>
      <c r="I21" s="22"/>
      <c r="J21" s="22"/>
    </row>
    <row r="22" spans="2:10" s="20" customFormat="1" ht="16.5" customHeight="1">
      <c r="B22" s="155" t="s">
        <v>223</v>
      </c>
      <c r="C22" s="156" t="s">
        <v>217</v>
      </c>
      <c r="D22" s="555" t="s">
        <v>367</v>
      </c>
      <c r="E22" s="290" t="s">
        <v>367</v>
      </c>
      <c r="H22" s="22"/>
      <c r="I22" s="22"/>
      <c r="J22" s="22"/>
    </row>
    <row r="23" spans="2:10" s="20" customFormat="1" ht="16.5" customHeight="1">
      <c r="B23" s="155" t="s">
        <v>154</v>
      </c>
      <c r="C23" s="156" t="s">
        <v>283</v>
      </c>
      <c r="D23" s="555" t="s">
        <v>367</v>
      </c>
      <c r="E23" s="290" t="s">
        <v>367</v>
      </c>
      <c r="H23" s="22"/>
      <c r="I23" s="22"/>
      <c r="J23" s="22"/>
    </row>
    <row r="24" spans="2:10" s="20" customFormat="1" ht="16.5" customHeight="1">
      <c r="B24" s="155" t="s">
        <v>239</v>
      </c>
      <c r="C24" s="156" t="s">
        <v>285</v>
      </c>
      <c r="D24" s="555" t="s">
        <v>367</v>
      </c>
      <c r="E24" s="290" t="s">
        <v>367</v>
      </c>
      <c r="H24" s="22"/>
      <c r="I24" s="22"/>
      <c r="J24" s="22"/>
    </row>
    <row r="25" spans="2:10" s="20" customFormat="1" ht="16.5" customHeight="1" thickBot="1">
      <c r="B25" s="157" t="s">
        <v>240</v>
      </c>
      <c r="C25" s="158" t="s">
        <v>307</v>
      </c>
      <c r="D25" s="556" t="s">
        <v>369</v>
      </c>
      <c r="E25" s="291" t="s">
        <v>369</v>
      </c>
      <c r="H25" s="22"/>
      <c r="I25" s="22"/>
      <c r="J25" s="22"/>
    </row>
    <row r="26" s="20" customFormat="1" ht="10.5"/>
    <row r="27" s="20" customFormat="1" ht="10.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1:L1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.00390625" style="2" customWidth="1"/>
    <col min="2" max="2" width="17.7109375" style="2" customWidth="1"/>
    <col min="3" max="10" width="12.7109375" style="2" customWidth="1"/>
    <col min="11" max="16384" width="9.140625" style="2" customWidth="1"/>
  </cols>
  <sheetData>
    <row r="1" spans="7:10" ht="16.5" customHeight="1" thickBot="1">
      <c r="G1" s="14"/>
      <c r="H1" s="14"/>
      <c r="I1" s="14"/>
      <c r="J1" s="14"/>
    </row>
    <row r="2" spans="2:12" ht="16.5" customHeight="1" thickBot="1">
      <c r="B2" s="671" t="s">
        <v>75</v>
      </c>
      <c r="C2" s="659">
        <v>2016</v>
      </c>
      <c r="D2" s="673"/>
      <c r="E2" s="673"/>
      <c r="F2" s="673"/>
      <c r="G2" s="660">
        <v>2015</v>
      </c>
      <c r="H2" s="675"/>
      <c r="I2" s="675"/>
      <c r="J2" s="675"/>
      <c r="K2" s="25"/>
      <c r="L2" s="26"/>
    </row>
    <row r="3" spans="2:12" ht="16.5" customHeight="1" thickBot="1">
      <c r="B3" s="672"/>
      <c r="C3" s="292" t="s">
        <v>420</v>
      </c>
      <c r="D3" s="292" t="s">
        <v>92</v>
      </c>
      <c r="E3" s="292" t="s">
        <v>93</v>
      </c>
      <c r="F3" s="292" t="s">
        <v>94</v>
      </c>
      <c r="G3" s="292" t="s">
        <v>312</v>
      </c>
      <c r="H3" s="292" t="s">
        <v>92</v>
      </c>
      <c r="I3" s="292" t="s">
        <v>93</v>
      </c>
      <c r="J3" s="293" t="s">
        <v>94</v>
      </c>
      <c r="K3" s="27"/>
      <c r="L3" s="26"/>
    </row>
    <row r="4" spans="2:10" ht="16.5" customHeight="1">
      <c r="B4" s="294" t="s">
        <v>9</v>
      </c>
      <c r="C4" s="295">
        <v>12903</v>
      </c>
      <c r="D4" s="295">
        <v>13721</v>
      </c>
      <c r="E4" s="295">
        <v>18454</v>
      </c>
      <c r="F4" s="295">
        <v>11042</v>
      </c>
      <c r="G4" s="296">
        <v>13688</v>
      </c>
      <c r="H4" s="296">
        <v>16085</v>
      </c>
      <c r="I4" s="296">
        <v>23329</v>
      </c>
      <c r="J4" s="297">
        <v>12739</v>
      </c>
    </row>
    <row r="5" spans="2:10" ht="16.5" customHeight="1">
      <c r="B5" s="298" t="s">
        <v>10</v>
      </c>
      <c r="C5" s="299">
        <v>772</v>
      </c>
      <c r="D5" s="299">
        <v>547</v>
      </c>
      <c r="E5" s="299">
        <v>816</v>
      </c>
      <c r="F5" s="299">
        <v>351</v>
      </c>
      <c r="G5" s="300">
        <v>496</v>
      </c>
      <c r="H5" s="300">
        <v>685</v>
      </c>
      <c r="I5" s="300">
        <v>1096</v>
      </c>
      <c r="J5" s="301">
        <v>453</v>
      </c>
    </row>
    <row r="6" spans="2:10" ht="16.5" customHeight="1">
      <c r="B6" s="298" t="s">
        <v>11</v>
      </c>
      <c r="C6" s="299">
        <v>199</v>
      </c>
      <c r="D6" s="299">
        <v>214</v>
      </c>
      <c r="E6" s="299">
        <v>791</v>
      </c>
      <c r="F6" s="299">
        <v>62</v>
      </c>
      <c r="G6" s="300">
        <v>79</v>
      </c>
      <c r="H6" s="300">
        <v>5170</v>
      </c>
      <c r="I6" s="300">
        <v>6588</v>
      </c>
      <c r="J6" s="301">
        <v>67</v>
      </c>
    </row>
    <row r="7" spans="2:10" ht="16.5" customHeight="1" thickBot="1">
      <c r="B7" s="302" t="s">
        <v>274</v>
      </c>
      <c r="C7" s="303">
        <v>21249</v>
      </c>
      <c r="D7" s="303">
        <v>27172</v>
      </c>
      <c r="E7" s="303">
        <v>30150</v>
      </c>
      <c r="F7" s="303">
        <v>19856</v>
      </c>
      <c r="G7" s="304">
        <v>26320</v>
      </c>
      <c r="H7" s="304">
        <v>23916</v>
      </c>
      <c r="I7" s="304">
        <v>26345</v>
      </c>
      <c r="J7" s="305">
        <v>20426</v>
      </c>
    </row>
    <row r="8" spans="2:10" ht="16.5" customHeight="1" thickBot="1">
      <c r="B8" s="306" t="s">
        <v>12</v>
      </c>
      <c r="C8" s="136">
        <v>28037</v>
      </c>
      <c r="D8" s="136">
        <v>35306</v>
      </c>
      <c r="E8" s="136">
        <v>40726</v>
      </c>
      <c r="F8" s="136">
        <v>27124</v>
      </c>
      <c r="G8" s="307">
        <v>29943</v>
      </c>
      <c r="H8" s="307">
        <v>27877</v>
      </c>
      <c r="I8" s="307">
        <v>34881</v>
      </c>
      <c r="J8" s="308">
        <v>21266</v>
      </c>
    </row>
    <row r="9" spans="2:10" ht="16.5" customHeight="1" thickBot="1">
      <c r="B9" s="306" t="s">
        <v>376</v>
      </c>
      <c r="C9" s="136">
        <v>42093</v>
      </c>
      <c r="D9" s="136">
        <v>42983</v>
      </c>
      <c r="E9" s="136">
        <v>49041</v>
      </c>
      <c r="F9" s="136">
        <v>38046</v>
      </c>
      <c r="G9" s="307">
        <v>40007</v>
      </c>
      <c r="H9" s="307">
        <v>37576</v>
      </c>
      <c r="I9" s="307">
        <v>45102</v>
      </c>
      <c r="J9" s="308">
        <v>28954</v>
      </c>
    </row>
    <row r="12" ht="11.25" thickBot="1"/>
    <row r="13" spans="2:12" ht="16.5" customHeight="1" thickBot="1">
      <c r="B13" s="671" t="s">
        <v>413</v>
      </c>
      <c r="C13" s="659">
        <v>2016</v>
      </c>
      <c r="D13" s="673"/>
      <c r="E13" s="673"/>
      <c r="F13" s="673"/>
      <c r="G13" s="659">
        <v>2015</v>
      </c>
      <c r="H13" s="673"/>
      <c r="I13" s="673"/>
      <c r="J13" s="674"/>
      <c r="K13" s="25"/>
      <c r="L13" s="26"/>
    </row>
    <row r="14" spans="2:12" ht="16.5" customHeight="1" thickBot="1">
      <c r="B14" s="672"/>
      <c r="C14" s="292" t="s">
        <v>420</v>
      </c>
      <c r="D14" s="292" t="s">
        <v>92</v>
      </c>
      <c r="E14" s="292" t="s">
        <v>93</v>
      </c>
      <c r="F14" s="292" t="s">
        <v>94</v>
      </c>
      <c r="G14" s="292" t="s">
        <v>312</v>
      </c>
      <c r="H14" s="292" t="s">
        <v>92</v>
      </c>
      <c r="I14" s="292" t="s">
        <v>93</v>
      </c>
      <c r="J14" s="293" t="s">
        <v>94</v>
      </c>
      <c r="K14" s="27"/>
      <c r="L14" s="26"/>
    </row>
    <row r="15" spans="2:10" ht="16.5" customHeight="1">
      <c r="B15" s="298" t="s">
        <v>377</v>
      </c>
      <c r="C15" s="299">
        <v>102</v>
      </c>
      <c r="D15" s="299">
        <v>87</v>
      </c>
      <c r="E15" s="299">
        <v>125</v>
      </c>
      <c r="F15" s="299">
        <v>26</v>
      </c>
      <c r="G15" s="300">
        <v>78</v>
      </c>
      <c r="H15" s="300">
        <v>111</v>
      </c>
      <c r="I15" s="300">
        <v>139</v>
      </c>
      <c r="J15" s="301">
        <v>72</v>
      </c>
    </row>
    <row r="16" spans="2:10" ht="16.5" customHeight="1" thickBot="1">
      <c r="B16" s="302" t="s">
        <v>378</v>
      </c>
      <c r="C16" s="303">
        <v>767</v>
      </c>
      <c r="D16" s="303">
        <v>710</v>
      </c>
      <c r="E16" s="303">
        <v>798</v>
      </c>
      <c r="F16" s="303">
        <v>639</v>
      </c>
      <c r="G16" s="304">
        <v>647</v>
      </c>
      <c r="H16" s="304">
        <v>691</v>
      </c>
      <c r="I16" s="304">
        <v>772</v>
      </c>
      <c r="J16" s="305">
        <v>613</v>
      </c>
    </row>
    <row r="17" spans="2:10" ht="16.5" customHeight="1" thickBot="1">
      <c r="B17" s="306" t="s">
        <v>379</v>
      </c>
      <c r="C17" s="136">
        <v>869</v>
      </c>
      <c r="D17" s="136">
        <v>797</v>
      </c>
      <c r="E17" s="136">
        <v>914</v>
      </c>
      <c r="F17" s="136">
        <v>679</v>
      </c>
      <c r="G17" s="307">
        <v>725</v>
      </c>
      <c r="H17" s="307">
        <v>802</v>
      </c>
      <c r="I17" s="307">
        <v>905</v>
      </c>
      <c r="J17" s="308">
        <v>705</v>
      </c>
    </row>
  </sheetData>
  <sheetProtection/>
  <mergeCells count="6">
    <mergeCell ref="B13:B14"/>
    <mergeCell ref="C13:F13"/>
    <mergeCell ref="G13:J13"/>
    <mergeCell ref="B2:B3"/>
    <mergeCell ref="C2:F2"/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3:H5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00390625" style="11" customWidth="1"/>
    <col min="2" max="2" width="33.7109375" style="11" customWidth="1"/>
    <col min="3" max="7" width="14.7109375" style="11" customWidth="1"/>
    <col min="8" max="8" width="11.7109375" style="11" customWidth="1"/>
    <col min="9" max="10" width="9.8515625" style="11" customWidth="1"/>
    <col min="11" max="16384" width="9.140625" style="11" customWidth="1"/>
  </cols>
  <sheetData>
    <row r="3" ht="12.75">
      <c r="B3" s="736">
        <v>2016</v>
      </c>
    </row>
    <row r="5" spans="1:8" s="23" customFormat="1" ht="16.5" customHeight="1">
      <c r="A5" s="310"/>
      <c r="B5" s="311" t="s">
        <v>75</v>
      </c>
      <c r="C5" s="312" t="s">
        <v>232</v>
      </c>
      <c r="D5" s="312" t="s">
        <v>233</v>
      </c>
      <c r="E5" s="312" t="s">
        <v>237</v>
      </c>
      <c r="F5" s="544" t="s">
        <v>234</v>
      </c>
      <c r="G5" s="134"/>
      <c r="H5" s="11"/>
    </row>
    <row r="6" spans="1:7" ht="16.5" customHeight="1">
      <c r="A6" s="314"/>
      <c r="B6" s="315" t="s">
        <v>416</v>
      </c>
      <c r="C6" s="316">
        <v>14143</v>
      </c>
      <c r="D6" s="316">
        <v>13721</v>
      </c>
      <c r="E6" s="316">
        <v>187</v>
      </c>
      <c r="F6" s="558">
        <v>278</v>
      </c>
      <c r="G6" s="562"/>
    </row>
    <row r="7" spans="1:7" ht="16.5" customHeight="1">
      <c r="A7" s="314"/>
      <c r="B7" s="318" t="s">
        <v>417</v>
      </c>
      <c r="C7" s="319">
        <v>558</v>
      </c>
      <c r="D7" s="319">
        <v>547</v>
      </c>
      <c r="E7" s="319">
        <v>29</v>
      </c>
      <c r="F7" s="559">
        <v>17</v>
      </c>
      <c r="G7" s="562"/>
    </row>
    <row r="8" spans="1:7" ht="16.5" customHeight="1">
      <c r="A8" s="314"/>
      <c r="B8" s="318" t="s">
        <v>418</v>
      </c>
      <c r="C8" s="319">
        <v>224</v>
      </c>
      <c r="D8" s="319">
        <v>214</v>
      </c>
      <c r="E8" s="319">
        <v>0</v>
      </c>
      <c r="F8" s="559">
        <v>0</v>
      </c>
      <c r="G8" s="562"/>
    </row>
    <row r="9" spans="1:7" ht="16.5" customHeight="1">
      <c r="A9" s="314"/>
      <c r="B9" s="318" t="s">
        <v>419</v>
      </c>
      <c r="C9" s="319">
        <v>27352</v>
      </c>
      <c r="D9" s="319">
        <v>27172</v>
      </c>
      <c r="E9" s="319">
        <v>197</v>
      </c>
      <c r="F9" s="559">
        <v>0</v>
      </c>
      <c r="G9" s="562"/>
    </row>
    <row r="10" spans="1:7" ht="16.5" customHeight="1">
      <c r="A10" s="314"/>
      <c r="B10" s="318" t="s">
        <v>225</v>
      </c>
      <c r="C10" s="319">
        <v>35879</v>
      </c>
      <c r="D10" s="319">
        <v>35306</v>
      </c>
      <c r="E10" s="319">
        <v>330</v>
      </c>
      <c r="F10" s="559">
        <v>273</v>
      </c>
      <c r="G10" s="562"/>
    </row>
    <row r="11" spans="1:7" ht="16.5" customHeight="1">
      <c r="A11" s="314"/>
      <c r="B11" s="318" t="s">
        <v>226</v>
      </c>
      <c r="C11" s="319">
        <v>41393</v>
      </c>
      <c r="D11" s="319">
        <v>40726</v>
      </c>
      <c r="E11" s="319">
        <v>770</v>
      </c>
      <c r="F11" s="559">
        <v>339</v>
      </c>
      <c r="G11" s="562"/>
    </row>
    <row r="12" spans="1:7" ht="16.5" customHeight="1" thickBot="1">
      <c r="A12" s="314"/>
      <c r="B12" s="321" t="s">
        <v>227</v>
      </c>
      <c r="C12" s="322">
        <v>27515</v>
      </c>
      <c r="D12" s="322">
        <v>27124</v>
      </c>
      <c r="E12" s="322">
        <v>100</v>
      </c>
      <c r="F12" s="560">
        <v>192</v>
      </c>
      <c r="G12" s="562"/>
    </row>
    <row r="13" spans="1:8" s="23" customFormat="1" ht="16.5" customHeight="1" thickBot="1">
      <c r="A13" s="310"/>
      <c r="B13" s="324" t="s">
        <v>12</v>
      </c>
      <c r="C13" s="325">
        <v>28438</v>
      </c>
      <c r="D13" s="325">
        <v>28037</v>
      </c>
      <c r="E13" s="325">
        <v>459</v>
      </c>
      <c r="F13" s="561">
        <v>212</v>
      </c>
      <c r="G13" s="563"/>
      <c r="H13" s="11"/>
    </row>
    <row r="14" spans="1:8" s="23" customFormat="1" ht="16.5" customHeight="1">
      <c r="A14" s="24"/>
      <c r="B14" s="737"/>
      <c r="C14" s="563"/>
      <c r="D14" s="563"/>
      <c r="E14" s="563"/>
      <c r="F14" s="563"/>
      <c r="G14" s="563"/>
      <c r="H14" s="11"/>
    </row>
    <row r="15" spans="1:8" s="23" customFormat="1" ht="16.5" customHeight="1">
      <c r="A15" s="24"/>
      <c r="B15" s="736">
        <v>2015</v>
      </c>
      <c r="C15" s="326"/>
      <c r="D15" s="326"/>
      <c r="E15" s="326"/>
      <c r="F15" s="326"/>
      <c r="G15" s="326"/>
      <c r="H15" s="11"/>
    </row>
    <row r="16" spans="1:8" s="23" customFormat="1" ht="16.5" customHeight="1">
      <c r="A16" s="24"/>
      <c r="C16" s="326"/>
      <c r="D16" s="326"/>
      <c r="E16" s="326"/>
      <c r="F16" s="326"/>
      <c r="G16" s="326"/>
      <c r="H16" s="11"/>
    </row>
    <row r="17" spans="1:8" s="23" customFormat="1" ht="16.5" customHeight="1">
      <c r="A17" s="310"/>
      <c r="B17" s="311" t="s">
        <v>75</v>
      </c>
      <c r="C17" s="312" t="s">
        <v>232</v>
      </c>
      <c r="D17" s="312" t="s">
        <v>233</v>
      </c>
      <c r="E17" s="312" t="s">
        <v>237</v>
      </c>
      <c r="F17" s="312" t="s">
        <v>234</v>
      </c>
      <c r="G17" s="313" t="s">
        <v>238</v>
      </c>
      <c r="H17" s="11"/>
    </row>
    <row r="18" spans="1:7" ht="16.5" customHeight="1">
      <c r="A18" s="314"/>
      <c r="B18" s="315" t="s">
        <v>416</v>
      </c>
      <c r="C18" s="316">
        <v>16437</v>
      </c>
      <c r="D18" s="316">
        <v>16085</v>
      </c>
      <c r="E18" s="316">
        <v>29</v>
      </c>
      <c r="F18" s="316">
        <v>348</v>
      </c>
      <c r="G18" s="317">
        <v>7</v>
      </c>
    </row>
    <row r="19" spans="1:7" ht="16.5" customHeight="1">
      <c r="A19" s="314"/>
      <c r="B19" s="318" t="s">
        <v>417</v>
      </c>
      <c r="C19" s="319">
        <v>687</v>
      </c>
      <c r="D19" s="319">
        <v>685</v>
      </c>
      <c r="E19" s="319">
        <v>23</v>
      </c>
      <c r="F19" s="319">
        <v>17</v>
      </c>
      <c r="G19" s="320">
        <v>22</v>
      </c>
    </row>
    <row r="20" spans="1:7" ht="16.5" customHeight="1">
      <c r="A20" s="314"/>
      <c r="B20" s="318" t="s">
        <v>418</v>
      </c>
      <c r="C20" s="319">
        <v>5192</v>
      </c>
      <c r="D20" s="319">
        <v>5170</v>
      </c>
      <c r="E20" s="319">
        <v>0</v>
      </c>
      <c r="F20" s="319">
        <v>0</v>
      </c>
      <c r="G20" s="320">
        <v>98</v>
      </c>
    </row>
    <row r="21" spans="1:7" ht="16.5" customHeight="1">
      <c r="A21" s="314"/>
      <c r="B21" s="318" t="s">
        <v>419</v>
      </c>
      <c r="C21" s="319">
        <v>23916</v>
      </c>
      <c r="D21" s="319">
        <v>23916</v>
      </c>
      <c r="E21" s="319">
        <v>0</v>
      </c>
      <c r="F21" s="319">
        <v>0</v>
      </c>
      <c r="G21" s="320">
        <v>0</v>
      </c>
    </row>
    <row r="22" spans="1:7" ht="16.5" customHeight="1">
      <c r="A22" s="314"/>
      <c r="B22" s="318" t="s">
        <v>225</v>
      </c>
      <c r="C22" s="319">
        <v>28265</v>
      </c>
      <c r="D22" s="319">
        <v>27877</v>
      </c>
      <c r="E22" s="319">
        <v>40</v>
      </c>
      <c r="F22" s="319">
        <v>349</v>
      </c>
      <c r="G22" s="320">
        <v>100</v>
      </c>
    </row>
    <row r="23" spans="1:7" ht="16.5" customHeight="1">
      <c r="A23" s="314"/>
      <c r="B23" s="318" t="s">
        <v>226</v>
      </c>
      <c r="C23" s="319">
        <v>35005</v>
      </c>
      <c r="D23" s="319">
        <v>34881</v>
      </c>
      <c r="E23" s="319">
        <v>492</v>
      </c>
      <c r="F23" s="319">
        <v>462</v>
      </c>
      <c r="G23" s="320">
        <v>161</v>
      </c>
    </row>
    <row r="24" spans="1:7" ht="16.5" customHeight="1" thickBot="1">
      <c r="A24" s="314"/>
      <c r="B24" s="321" t="s">
        <v>227</v>
      </c>
      <c r="C24" s="322">
        <v>21591</v>
      </c>
      <c r="D24" s="322">
        <v>21266</v>
      </c>
      <c r="E24" s="322">
        <v>12</v>
      </c>
      <c r="F24" s="322">
        <v>241</v>
      </c>
      <c r="G24" s="323">
        <v>47</v>
      </c>
    </row>
    <row r="25" spans="1:8" s="23" customFormat="1" ht="16.5" customHeight="1" thickBot="1">
      <c r="A25" s="310"/>
      <c r="B25" s="324" t="s">
        <v>12</v>
      </c>
      <c r="C25" s="327">
        <v>30158</v>
      </c>
      <c r="D25" s="327">
        <v>29943</v>
      </c>
      <c r="E25" s="327">
        <v>99</v>
      </c>
      <c r="F25" s="327">
        <v>273</v>
      </c>
      <c r="G25" s="328">
        <v>56</v>
      </c>
      <c r="H25" s="11"/>
    </row>
    <row r="28" ht="12.75">
      <c r="B28" s="736">
        <v>2016</v>
      </c>
    </row>
    <row r="30" spans="1:8" s="23" customFormat="1" ht="16.5" customHeight="1">
      <c r="A30" s="310"/>
      <c r="B30" s="311" t="s">
        <v>75</v>
      </c>
      <c r="C30" s="312" t="s">
        <v>232</v>
      </c>
      <c r="D30" s="312" t="s">
        <v>233</v>
      </c>
      <c r="E30" s="312" t="s">
        <v>237</v>
      </c>
      <c r="F30" s="544" t="s">
        <v>234</v>
      </c>
      <c r="G30" s="134"/>
      <c r="H30" s="11"/>
    </row>
    <row r="31" spans="1:7" ht="16.5" customHeight="1">
      <c r="A31" s="314"/>
      <c r="B31" s="315" t="s">
        <v>380</v>
      </c>
      <c r="C31" s="316">
        <v>45394</v>
      </c>
      <c r="D31" s="316">
        <v>43671</v>
      </c>
      <c r="E31" s="316">
        <v>763</v>
      </c>
      <c r="F31" s="558">
        <v>757</v>
      </c>
      <c r="G31" s="562"/>
    </row>
    <row r="32" spans="1:7" ht="16.5" customHeight="1">
      <c r="A32" s="314"/>
      <c r="B32" s="318" t="s">
        <v>381</v>
      </c>
      <c r="C32" s="319">
        <v>1371</v>
      </c>
      <c r="D32" s="319">
        <v>1363</v>
      </c>
      <c r="E32" s="319">
        <v>96</v>
      </c>
      <c r="F32" s="559">
        <v>54</v>
      </c>
      <c r="G32" s="562"/>
    </row>
    <row r="33" spans="1:7" ht="16.5" customHeight="1">
      <c r="A33" s="314"/>
      <c r="B33" s="318" t="s">
        <v>382</v>
      </c>
      <c r="C33" s="319">
        <v>347</v>
      </c>
      <c r="D33" s="319">
        <v>342</v>
      </c>
      <c r="E33" s="319">
        <v>0</v>
      </c>
      <c r="F33" s="559">
        <v>0</v>
      </c>
      <c r="G33" s="562"/>
    </row>
    <row r="34" spans="1:7" ht="16.5" customHeight="1">
      <c r="A34" s="314"/>
      <c r="B34" s="318" t="s">
        <v>383</v>
      </c>
      <c r="C34" s="319">
        <v>88045</v>
      </c>
      <c r="D34" s="319">
        <v>87516</v>
      </c>
      <c r="E34" s="319">
        <v>686</v>
      </c>
      <c r="F34" s="559">
        <v>0</v>
      </c>
      <c r="G34" s="562"/>
    </row>
    <row r="35" spans="1:7" ht="16.5" customHeight="1">
      <c r="A35" s="314"/>
      <c r="B35" s="318" t="s">
        <v>388</v>
      </c>
      <c r="C35" s="319">
        <v>121382</v>
      </c>
      <c r="D35" s="319">
        <v>119771</v>
      </c>
      <c r="E35" s="319">
        <v>1295</v>
      </c>
      <c r="F35" s="559">
        <v>745</v>
      </c>
      <c r="G35" s="562"/>
    </row>
    <row r="36" spans="1:7" ht="16.5" customHeight="1">
      <c r="A36" s="314"/>
      <c r="B36" s="318" t="s">
        <v>389</v>
      </c>
      <c r="C36" s="319">
        <v>133795</v>
      </c>
      <c r="D36" s="319">
        <v>130662</v>
      </c>
      <c r="E36" s="319">
        <v>2400</v>
      </c>
      <c r="F36" s="559">
        <v>924</v>
      </c>
      <c r="G36" s="562"/>
    </row>
    <row r="37" spans="1:7" ht="16.5" customHeight="1" thickBot="1">
      <c r="A37" s="314"/>
      <c r="B37" s="321" t="s">
        <v>390</v>
      </c>
      <c r="C37" s="322">
        <v>106046</v>
      </c>
      <c r="D37" s="322">
        <v>105462</v>
      </c>
      <c r="E37" s="322">
        <v>381</v>
      </c>
      <c r="F37" s="560">
        <v>628</v>
      </c>
      <c r="G37" s="562"/>
    </row>
    <row r="38" spans="1:8" s="23" customFormat="1" ht="16.5" customHeight="1" thickBot="1">
      <c r="A38" s="310"/>
      <c r="B38" s="324" t="s">
        <v>384</v>
      </c>
      <c r="C38" s="325">
        <v>128079</v>
      </c>
      <c r="D38" s="325">
        <v>124833</v>
      </c>
      <c r="E38" s="325">
        <v>2241</v>
      </c>
      <c r="F38" s="561">
        <v>731</v>
      </c>
      <c r="G38" s="563"/>
      <c r="H38" s="11"/>
    </row>
    <row r="39" spans="2:7" ht="12.75">
      <c r="B39" s="736"/>
      <c r="G39" s="9"/>
    </row>
    <row r="40" ht="12.75">
      <c r="B40" s="736">
        <v>2015</v>
      </c>
    </row>
    <row r="41" ht="10.5">
      <c r="B41" s="309"/>
    </row>
    <row r="42" spans="1:8" s="23" customFormat="1" ht="16.5" customHeight="1">
      <c r="A42" s="310"/>
      <c r="B42" s="311" t="s">
        <v>75</v>
      </c>
      <c r="C42" s="312" t="s">
        <v>232</v>
      </c>
      <c r="D42" s="312" t="s">
        <v>233</v>
      </c>
      <c r="E42" s="312" t="s">
        <v>237</v>
      </c>
      <c r="F42" s="312" t="s">
        <v>234</v>
      </c>
      <c r="G42" s="313" t="s">
        <v>238</v>
      </c>
      <c r="H42" s="11"/>
    </row>
    <row r="43" spans="1:7" ht="16.5" customHeight="1">
      <c r="A43" s="314"/>
      <c r="B43" s="315" t="s">
        <v>380</v>
      </c>
      <c r="C43" s="316">
        <v>36600</v>
      </c>
      <c r="D43" s="316">
        <v>35742</v>
      </c>
      <c r="E43" s="316">
        <v>119</v>
      </c>
      <c r="F43" s="316">
        <v>728</v>
      </c>
      <c r="G43" s="317">
        <v>42</v>
      </c>
    </row>
    <row r="44" spans="1:7" ht="16.5" customHeight="1">
      <c r="A44" s="314"/>
      <c r="B44" s="318" t="s">
        <v>381</v>
      </c>
      <c r="C44" s="319">
        <v>1384</v>
      </c>
      <c r="D44" s="319">
        <v>1376</v>
      </c>
      <c r="E44" s="319">
        <v>103</v>
      </c>
      <c r="F44" s="319">
        <v>41</v>
      </c>
      <c r="G44" s="320">
        <v>88</v>
      </c>
    </row>
    <row r="45" spans="1:7" ht="16.5" customHeight="1">
      <c r="A45" s="314"/>
      <c r="B45" s="318" t="s">
        <v>382</v>
      </c>
      <c r="C45" s="319">
        <v>8768</v>
      </c>
      <c r="D45" s="319">
        <v>8721</v>
      </c>
      <c r="E45" s="319">
        <v>0</v>
      </c>
      <c r="F45" s="319">
        <v>0</v>
      </c>
      <c r="G45" s="320">
        <v>75</v>
      </c>
    </row>
    <row r="46" spans="1:7" ht="16.5" customHeight="1">
      <c r="A46" s="314"/>
      <c r="B46" s="318" t="s">
        <v>383</v>
      </c>
      <c r="C46" s="319">
        <v>75255</v>
      </c>
      <c r="D46" s="319">
        <v>75255</v>
      </c>
      <c r="E46" s="319">
        <v>0</v>
      </c>
      <c r="F46" s="319">
        <v>0</v>
      </c>
      <c r="G46" s="320">
        <v>0</v>
      </c>
    </row>
    <row r="47" spans="1:7" ht="16.5" customHeight="1">
      <c r="A47" s="314"/>
      <c r="B47" s="318" t="s">
        <v>388</v>
      </c>
      <c r="C47" s="319">
        <v>111503</v>
      </c>
      <c r="D47" s="319">
        <v>111038</v>
      </c>
      <c r="E47" s="319">
        <v>192</v>
      </c>
      <c r="F47" s="319">
        <v>730</v>
      </c>
      <c r="G47" s="320">
        <v>91</v>
      </c>
    </row>
    <row r="48" spans="1:7" ht="16.5" customHeight="1">
      <c r="A48" s="314"/>
      <c r="B48" s="318" t="s">
        <v>389</v>
      </c>
      <c r="C48" s="319">
        <v>117341</v>
      </c>
      <c r="D48" s="319">
        <v>116945</v>
      </c>
      <c r="E48" s="319">
        <v>411</v>
      </c>
      <c r="F48" s="319">
        <v>811</v>
      </c>
      <c r="G48" s="320">
        <v>124</v>
      </c>
    </row>
    <row r="49" spans="1:7" ht="16.5" customHeight="1" thickBot="1">
      <c r="A49" s="314"/>
      <c r="B49" s="321" t="s">
        <v>390</v>
      </c>
      <c r="C49" s="322">
        <v>102454</v>
      </c>
      <c r="D49" s="322">
        <v>102035</v>
      </c>
      <c r="E49" s="322">
        <v>86</v>
      </c>
      <c r="F49" s="322">
        <v>667</v>
      </c>
      <c r="G49" s="323">
        <v>57</v>
      </c>
    </row>
    <row r="50" spans="1:8" s="23" customFormat="1" ht="16.5" customHeight="1" thickBot="1">
      <c r="A50" s="310"/>
      <c r="B50" s="324" t="s">
        <v>384</v>
      </c>
      <c r="C50" s="327">
        <v>103580</v>
      </c>
      <c r="D50" s="327">
        <v>103060</v>
      </c>
      <c r="E50" s="327">
        <v>406</v>
      </c>
      <c r="F50" s="327">
        <v>720</v>
      </c>
      <c r="G50" s="328">
        <v>113</v>
      </c>
      <c r="H5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3:H16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4.00390625" style="11" customWidth="1"/>
    <col min="2" max="2" width="33.7109375" style="11" customWidth="1"/>
    <col min="3" max="6" width="18.28125" style="11" customWidth="1"/>
    <col min="7" max="7" width="14.7109375" style="11" customWidth="1"/>
    <col min="8" max="8" width="11.7109375" style="11" customWidth="1"/>
    <col min="9" max="10" width="9.8515625" style="11" customWidth="1"/>
    <col min="11" max="16384" width="9.140625" style="11" customWidth="1"/>
  </cols>
  <sheetData>
    <row r="3" ht="10.5">
      <c r="B3" s="309">
        <v>2016</v>
      </c>
    </row>
    <row r="5" spans="1:8" s="23" customFormat="1" ht="16.5" customHeight="1">
      <c r="A5" s="310"/>
      <c r="B5" s="311" t="s">
        <v>75</v>
      </c>
      <c r="C5" s="312" t="s">
        <v>232</v>
      </c>
      <c r="D5" s="312" t="s">
        <v>233</v>
      </c>
      <c r="E5" s="312" t="s">
        <v>237</v>
      </c>
      <c r="F5" s="544" t="s">
        <v>234</v>
      </c>
      <c r="G5" s="134"/>
      <c r="H5" s="11"/>
    </row>
    <row r="6" spans="1:7" ht="16.5" customHeight="1">
      <c r="A6" s="314"/>
      <c r="B6" s="315" t="s">
        <v>391</v>
      </c>
      <c r="C6" s="316">
        <v>43508</v>
      </c>
      <c r="D6" s="316">
        <v>42983</v>
      </c>
      <c r="E6" s="316">
        <v>426</v>
      </c>
      <c r="F6" s="558">
        <v>335</v>
      </c>
      <c r="G6" s="562"/>
    </row>
    <row r="7" spans="1:7" ht="16.5" customHeight="1">
      <c r="A7" s="314"/>
      <c r="B7" s="318" t="s">
        <v>386</v>
      </c>
      <c r="C7" s="319">
        <v>49923</v>
      </c>
      <c r="D7" s="319">
        <v>49041</v>
      </c>
      <c r="E7" s="319">
        <v>936</v>
      </c>
      <c r="F7" s="559">
        <v>398</v>
      </c>
      <c r="G7" s="562"/>
    </row>
    <row r="8" spans="1:7" ht="16.5" customHeight="1" thickBot="1">
      <c r="A8" s="314"/>
      <c r="B8" s="321" t="s">
        <v>387</v>
      </c>
      <c r="C8" s="322">
        <v>38769</v>
      </c>
      <c r="D8" s="322">
        <v>38046</v>
      </c>
      <c r="E8" s="322">
        <v>117</v>
      </c>
      <c r="F8" s="560">
        <v>256</v>
      </c>
      <c r="G8" s="562"/>
    </row>
    <row r="9" spans="1:8" s="23" customFormat="1" ht="16.5" customHeight="1" thickBot="1">
      <c r="A9" s="310"/>
      <c r="B9" s="324" t="s">
        <v>455</v>
      </c>
      <c r="C9" s="325">
        <v>42779</v>
      </c>
      <c r="D9" s="325">
        <v>42093</v>
      </c>
      <c r="E9" s="325">
        <v>612</v>
      </c>
      <c r="F9" s="561">
        <v>273</v>
      </c>
      <c r="G9" s="563"/>
      <c r="H9" s="11"/>
    </row>
    <row r="10" spans="1:8" s="23" customFormat="1" ht="16.5" customHeight="1">
      <c r="A10" s="24"/>
      <c r="B10" s="326"/>
      <c r="C10" s="326"/>
      <c r="D10" s="326"/>
      <c r="E10" s="326"/>
      <c r="F10" s="326"/>
      <c r="G10" s="326"/>
      <c r="H10" s="11"/>
    </row>
    <row r="11" spans="1:8" s="23" customFormat="1" ht="16.5" customHeight="1">
      <c r="A11" s="24"/>
      <c r="B11" s="309">
        <v>2015</v>
      </c>
      <c r="C11" s="326"/>
      <c r="D11" s="326"/>
      <c r="E11" s="326"/>
      <c r="F11" s="326"/>
      <c r="G11" s="326"/>
      <c r="H11" s="11"/>
    </row>
    <row r="12" spans="1:8" s="23" customFormat="1" ht="16.5" customHeight="1">
      <c r="A12" s="310"/>
      <c r="B12" s="311" t="s">
        <v>75</v>
      </c>
      <c r="C12" s="312" t="s">
        <v>232</v>
      </c>
      <c r="D12" s="312" t="s">
        <v>233</v>
      </c>
      <c r="E12" s="312" t="s">
        <v>237</v>
      </c>
      <c r="F12" s="312" t="s">
        <v>234</v>
      </c>
      <c r="G12" s="313" t="s">
        <v>238</v>
      </c>
      <c r="H12" s="11"/>
    </row>
    <row r="13" spans="1:7" ht="16.5" customHeight="1">
      <c r="A13" s="314"/>
      <c r="B13" s="315" t="s">
        <v>385</v>
      </c>
      <c r="C13" s="329">
        <v>37822</v>
      </c>
      <c r="D13" s="329">
        <v>37576</v>
      </c>
      <c r="E13" s="329">
        <v>55</v>
      </c>
      <c r="F13" s="329">
        <v>440</v>
      </c>
      <c r="G13" s="330">
        <v>139</v>
      </c>
    </row>
    <row r="14" spans="1:7" ht="16.5" customHeight="1">
      <c r="A14" s="314"/>
      <c r="B14" s="318" t="s">
        <v>386</v>
      </c>
      <c r="C14" s="331">
        <v>45275</v>
      </c>
      <c r="D14" s="331">
        <v>45102</v>
      </c>
      <c r="E14" s="331">
        <v>558</v>
      </c>
      <c r="F14" s="331">
        <v>584</v>
      </c>
      <c r="G14" s="332">
        <v>208</v>
      </c>
    </row>
    <row r="15" spans="1:7" ht="16.5" customHeight="1" thickBot="1">
      <c r="A15" s="314"/>
      <c r="B15" s="321" t="s">
        <v>387</v>
      </c>
      <c r="C15" s="333">
        <v>29198</v>
      </c>
      <c r="D15" s="333">
        <v>28954</v>
      </c>
      <c r="E15" s="333">
        <v>16</v>
      </c>
      <c r="F15" s="333">
        <v>325</v>
      </c>
      <c r="G15" s="334">
        <v>74</v>
      </c>
    </row>
    <row r="16" spans="1:8" s="23" customFormat="1" ht="16.5" customHeight="1" thickBot="1">
      <c r="A16" s="310"/>
      <c r="B16" s="324" t="s">
        <v>456</v>
      </c>
      <c r="C16" s="327">
        <v>40232</v>
      </c>
      <c r="D16" s="327">
        <v>40007</v>
      </c>
      <c r="E16" s="327">
        <v>114</v>
      </c>
      <c r="F16" s="327">
        <v>365</v>
      </c>
      <c r="G16" s="328">
        <v>95</v>
      </c>
      <c r="H1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3:J9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.8515625" style="0" customWidth="1"/>
    <col min="2" max="2" width="17.7109375" style="0" customWidth="1"/>
    <col min="3" max="10" width="15.7109375" style="0" customWidth="1"/>
  </cols>
  <sheetData>
    <row r="2" ht="13.5" thickBot="1"/>
    <row r="3" spans="2:10" s="2" customFormat="1" ht="16.5" customHeight="1" thickBot="1">
      <c r="B3" s="671" t="s">
        <v>75</v>
      </c>
      <c r="C3" s="659">
        <v>2016</v>
      </c>
      <c r="D3" s="673"/>
      <c r="E3" s="673"/>
      <c r="F3" s="674"/>
      <c r="G3" s="659">
        <v>2015</v>
      </c>
      <c r="H3" s="673"/>
      <c r="I3" s="673"/>
      <c r="J3" s="674"/>
    </row>
    <row r="4" spans="2:10" s="2" customFormat="1" ht="16.5" customHeight="1" thickBot="1">
      <c r="B4" s="672"/>
      <c r="C4" s="292" t="s">
        <v>420</v>
      </c>
      <c r="D4" s="292" t="s">
        <v>92</v>
      </c>
      <c r="E4" s="292" t="s">
        <v>93</v>
      </c>
      <c r="F4" s="293" t="s">
        <v>94</v>
      </c>
      <c r="G4" s="292" t="s">
        <v>312</v>
      </c>
      <c r="H4" s="292" t="s">
        <v>92</v>
      </c>
      <c r="I4" s="292" t="s">
        <v>93</v>
      </c>
      <c r="J4" s="293" t="s">
        <v>94</v>
      </c>
    </row>
    <row r="5" spans="2:10" s="2" customFormat="1" ht="16.5" customHeight="1">
      <c r="B5" s="294" t="s">
        <v>380</v>
      </c>
      <c r="C5" s="295">
        <v>45288</v>
      </c>
      <c r="D5" s="295">
        <v>43671</v>
      </c>
      <c r="E5" s="295">
        <v>50339</v>
      </c>
      <c r="F5" s="335">
        <v>36293</v>
      </c>
      <c r="G5" s="295">
        <v>37742</v>
      </c>
      <c r="H5" s="295">
        <v>35742</v>
      </c>
      <c r="I5" s="295">
        <v>39293</v>
      </c>
      <c r="J5" s="335">
        <v>31053</v>
      </c>
    </row>
    <row r="6" spans="2:10" s="2" customFormat="1" ht="16.5" customHeight="1">
      <c r="B6" s="298" t="s">
        <v>381</v>
      </c>
      <c r="C6" s="299">
        <v>2339</v>
      </c>
      <c r="D6" s="299">
        <v>1363</v>
      </c>
      <c r="E6" s="299">
        <v>2655</v>
      </c>
      <c r="F6" s="336">
        <v>576</v>
      </c>
      <c r="G6" s="299">
        <v>1338</v>
      </c>
      <c r="H6" s="299">
        <v>1376</v>
      </c>
      <c r="I6" s="299">
        <v>2933</v>
      </c>
      <c r="J6" s="336">
        <v>516</v>
      </c>
    </row>
    <row r="7" spans="2:10" s="2" customFormat="1" ht="16.5" customHeight="1">
      <c r="B7" s="298" t="s">
        <v>382</v>
      </c>
      <c r="C7" s="299">
        <v>422</v>
      </c>
      <c r="D7" s="299">
        <v>342</v>
      </c>
      <c r="E7" s="299">
        <v>1495</v>
      </c>
      <c r="F7" s="336">
        <v>2</v>
      </c>
      <c r="G7" s="299">
        <v>4</v>
      </c>
      <c r="H7" s="299">
        <v>8721</v>
      </c>
      <c r="I7" s="299">
        <v>13074</v>
      </c>
      <c r="J7" s="336">
        <v>4</v>
      </c>
    </row>
    <row r="8" spans="2:10" s="2" customFormat="1" ht="16.5" customHeight="1" thickBot="1">
      <c r="B8" s="302" t="s">
        <v>383</v>
      </c>
      <c r="C8" s="303">
        <v>87930</v>
      </c>
      <c r="D8" s="303">
        <v>87516</v>
      </c>
      <c r="E8" s="303">
        <v>96278</v>
      </c>
      <c r="F8" s="337">
        <v>74731</v>
      </c>
      <c r="G8" s="303">
        <v>73992</v>
      </c>
      <c r="H8" s="303">
        <v>75255</v>
      </c>
      <c r="I8" s="303">
        <v>77899</v>
      </c>
      <c r="J8" s="337">
        <v>73530</v>
      </c>
    </row>
    <row r="9" spans="2:10" s="2" customFormat="1" ht="16.5" customHeight="1" thickBot="1">
      <c r="B9" s="306" t="s">
        <v>384</v>
      </c>
      <c r="C9" s="136">
        <v>124833</v>
      </c>
      <c r="D9" s="136">
        <v>119771</v>
      </c>
      <c r="E9" s="136">
        <v>130662</v>
      </c>
      <c r="F9" s="338">
        <v>105462</v>
      </c>
      <c r="G9" s="136">
        <v>103060</v>
      </c>
      <c r="H9" s="136">
        <v>111038</v>
      </c>
      <c r="I9" s="136">
        <v>116945</v>
      </c>
      <c r="J9" s="338">
        <v>102035</v>
      </c>
    </row>
  </sheetData>
  <sheetProtection/>
  <mergeCells count="3">
    <mergeCell ref="B3:B4"/>
    <mergeCell ref="C3:F3"/>
    <mergeCell ref="G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R1123"/>
  <sheetViews>
    <sheetView zoomScale="80" zoomScaleNormal="80" zoomScalePageLayoutView="0" workbookViewId="0" topLeftCell="B1">
      <selection activeCell="M41" sqref="M41"/>
    </sheetView>
  </sheetViews>
  <sheetFormatPr defaultColWidth="9.140625" defaultRowHeight="12.75"/>
  <cols>
    <col min="1" max="1" width="2.28125" style="10" customWidth="1"/>
    <col min="2" max="2" width="50.7109375" style="19" customWidth="1"/>
    <col min="3" max="8" width="14.7109375" style="11" customWidth="1"/>
    <col min="9" max="9" width="14.7109375" style="23" customWidth="1"/>
    <col min="10" max="10" width="2.140625" style="11" customWidth="1"/>
    <col min="11" max="11" width="12.8515625" style="11" bestFit="1" customWidth="1"/>
    <col min="12" max="12" width="10.421875" style="11" customWidth="1"/>
    <col min="13" max="16384" width="9.140625" style="11" customWidth="1"/>
  </cols>
  <sheetData>
    <row r="2" spans="2:18" ht="19.5" customHeight="1">
      <c r="B2" s="342" t="s">
        <v>420</v>
      </c>
      <c r="C2" s="343" t="s">
        <v>128</v>
      </c>
      <c r="D2" s="344" t="s">
        <v>129</v>
      </c>
      <c r="E2" s="344" t="s">
        <v>130</v>
      </c>
      <c r="F2" s="344" t="s">
        <v>131</v>
      </c>
      <c r="G2" s="343" t="s">
        <v>220</v>
      </c>
      <c r="H2" s="343" t="s">
        <v>3</v>
      </c>
      <c r="I2" s="596" t="s">
        <v>215</v>
      </c>
      <c r="K2" s="20"/>
      <c r="L2" s="20"/>
      <c r="M2" s="20"/>
      <c r="N2" s="20"/>
      <c r="O2" s="20"/>
      <c r="P2" s="20"/>
      <c r="Q2" s="20"/>
      <c r="R2" s="20"/>
    </row>
    <row r="3" spans="2:9" ht="16.5" customHeight="1" thickBot="1">
      <c r="B3" s="597" t="s">
        <v>168</v>
      </c>
      <c r="C3" s="598"/>
      <c r="D3" s="599"/>
      <c r="E3" s="599"/>
      <c r="F3" s="599"/>
      <c r="G3" s="599"/>
      <c r="H3" s="599"/>
      <c r="I3" s="600"/>
    </row>
    <row r="4" spans="2:11" ht="16.5" customHeight="1">
      <c r="B4" s="601" t="s">
        <v>159</v>
      </c>
      <c r="C4" s="602">
        <v>5828681</v>
      </c>
      <c r="D4" s="602">
        <v>2276894</v>
      </c>
      <c r="E4" s="602">
        <v>30065</v>
      </c>
      <c r="F4" s="602">
        <v>8197</v>
      </c>
      <c r="G4" s="602">
        <v>996597</v>
      </c>
      <c r="H4" s="602">
        <v>23847</v>
      </c>
      <c r="I4" s="603">
        <f aca="true" t="shared" si="0" ref="I4:I15">SUM(C4:H4)</f>
        <v>9164281</v>
      </c>
      <c r="K4" s="64"/>
    </row>
    <row r="5" spans="2:11" ht="16.5" customHeight="1">
      <c r="B5" s="604" t="s">
        <v>169</v>
      </c>
      <c r="C5" s="605">
        <v>1980646</v>
      </c>
      <c r="D5" s="605">
        <v>656428</v>
      </c>
      <c r="E5" s="605">
        <v>271818</v>
      </c>
      <c r="F5" s="605">
        <v>9008</v>
      </c>
      <c r="G5" s="605">
        <v>86170</v>
      </c>
      <c r="H5" s="605">
        <v>78785</v>
      </c>
      <c r="I5" s="606">
        <f t="shared" si="0"/>
        <v>3082855</v>
      </c>
      <c r="K5" s="64"/>
    </row>
    <row r="6" spans="2:11" ht="16.5" customHeight="1">
      <c r="B6" s="604" t="s">
        <v>170</v>
      </c>
      <c r="C6" s="605">
        <v>3800634</v>
      </c>
      <c r="D6" s="605">
        <v>0</v>
      </c>
      <c r="E6" s="605">
        <v>0</v>
      </c>
      <c r="F6" s="605">
        <v>0</v>
      </c>
      <c r="G6" s="605">
        <v>0</v>
      </c>
      <c r="H6" s="605">
        <v>0</v>
      </c>
      <c r="I6" s="606">
        <f t="shared" si="0"/>
        <v>3800634</v>
      </c>
      <c r="K6" s="64"/>
    </row>
    <row r="7" spans="2:11" ht="16.5" customHeight="1">
      <c r="B7" s="604" t="s">
        <v>171</v>
      </c>
      <c r="C7" s="605">
        <v>1284798</v>
      </c>
      <c r="D7" s="605">
        <v>386238</v>
      </c>
      <c r="E7" s="605">
        <v>34762</v>
      </c>
      <c r="F7" s="605">
        <v>90807</v>
      </c>
      <c r="G7" s="605">
        <v>2199</v>
      </c>
      <c r="H7" s="605">
        <v>10043</v>
      </c>
      <c r="I7" s="606">
        <f t="shared" si="0"/>
        <v>1808847</v>
      </c>
      <c r="K7" s="64"/>
    </row>
    <row r="8" spans="2:11" ht="16.5" customHeight="1">
      <c r="B8" s="607" t="s">
        <v>172</v>
      </c>
      <c r="C8" s="605">
        <v>42951808</v>
      </c>
      <c r="D8" s="605">
        <v>14866150</v>
      </c>
      <c r="E8" s="605">
        <v>1460161</v>
      </c>
      <c r="F8" s="605">
        <v>19086645</v>
      </c>
      <c r="G8" s="605">
        <v>3246761</v>
      </c>
      <c r="H8" s="605">
        <v>151752</v>
      </c>
      <c r="I8" s="608">
        <f t="shared" si="0"/>
        <v>81763277</v>
      </c>
      <c r="K8" s="64"/>
    </row>
    <row r="9" spans="2:11" ht="24.75" customHeight="1" hidden="1">
      <c r="B9" s="607" t="s">
        <v>114</v>
      </c>
      <c r="C9" s="605">
        <v>0</v>
      </c>
      <c r="D9" s="605">
        <v>0</v>
      </c>
      <c r="E9" s="605">
        <v>0</v>
      </c>
      <c r="F9" s="605">
        <v>0</v>
      </c>
      <c r="G9" s="605">
        <v>0</v>
      </c>
      <c r="H9" s="605">
        <v>0</v>
      </c>
      <c r="I9" s="608">
        <f t="shared" si="0"/>
        <v>0</v>
      </c>
      <c r="K9" s="64"/>
    </row>
    <row r="10" spans="2:11" ht="16.5" customHeight="1">
      <c r="B10" s="604" t="s">
        <v>173</v>
      </c>
      <c r="C10" s="605">
        <v>29705654</v>
      </c>
      <c r="D10" s="605">
        <v>941402</v>
      </c>
      <c r="E10" s="605">
        <v>38392</v>
      </c>
      <c r="F10" s="605">
        <v>0</v>
      </c>
      <c r="G10" s="605">
        <v>707904</v>
      </c>
      <c r="H10" s="605">
        <v>0</v>
      </c>
      <c r="I10" s="606">
        <f t="shared" si="0"/>
        <v>31393352</v>
      </c>
      <c r="K10" s="64"/>
    </row>
    <row r="11" spans="2:11" ht="16.5" customHeight="1" hidden="1">
      <c r="B11" s="604" t="s">
        <v>366</v>
      </c>
      <c r="C11" s="605">
        <v>0</v>
      </c>
      <c r="D11" s="605">
        <v>0</v>
      </c>
      <c r="E11" s="605">
        <v>0</v>
      </c>
      <c r="F11" s="605">
        <v>0</v>
      </c>
      <c r="G11" s="605">
        <v>0</v>
      </c>
      <c r="H11" s="605">
        <v>0</v>
      </c>
      <c r="I11" s="606">
        <f t="shared" si="0"/>
        <v>0</v>
      </c>
      <c r="K11" s="64"/>
    </row>
    <row r="12" spans="2:11" ht="16.5" customHeight="1" hidden="1">
      <c r="B12" s="604" t="s">
        <v>270</v>
      </c>
      <c r="C12" s="605">
        <v>0</v>
      </c>
      <c r="D12" s="605">
        <v>0</v>
      </c>
      <c r="E12" s="605">
        <v>0</v>
      </c>
      <c r="F12" s="605">
        <v>0</v>
      </c>
      <c r="G12" s="605">
        <v>0</v>
      </c>
      <c r="H12" s="605">
        <v>0</v>
      </c>
      <c r="I12" s="606">
        <f t="shared" si="0"/>
        <v>0</v>
      </c>
      <c r="K12" s="64"/>
    </row>
    <row r="13" spans="2:11" ht="16.5" customHeight="1">
      <c r="B13" s="607" t="s">
        <v>295</v>
      </c>
      <c r="C13" s="605">
        <v>581632</v>
      </c>
      <c r="D13" s="605">
        <v>388</v>
      </c>
      <c r="E13" s="605">
        <v>0</v>
      </c>
      <c r="F13" s="605">
        <v>0</v>
      </c>
      <c r="G13" s="605">
        <v>643</v>
      </c>
      <c r="H13" s="605">
        <v>0</v>
      </c>
      <c r="I13" s="608">
        <f t="shared" si="0"/>
        <v>582663</v>
      </c>
      <c r="K13" s="64"/>
    </row>
    <row r="14" spans="2:11" ht="16.5" customHeight="1">
      <c r="B14" s="604" t="s">
        <v>181</v>
      </c>
      <c r="C14" s="605">
        <v>746192</v>
      </c>
      <c r="D14" s="605">
        <v>5283</v>
      </c>
      <c r="E14" s="605">
        <v>0</v>
      </c>
      <c r="F14" s="605">
        <v>0</v>
      </c>
      <c r="G14" s="605">
        <v>5896</v>
      </c>
      <c r="H14" s="605">
        <v>0</v>
      </c>
      <c r="I14" s="606">
        <f t="shared" si="0"/>
        <v>757371</v>
      </c>
      <c r="K14" s="64"/>
    </row>
    <row r="15" spans="2:13" ht="16.5" customHeight="1" thickBot="1">
      <c r="B15" s="609" t="s">
        <v>120</v>
      </c>
      <c r="C15" s="610">
        <v>1312910</v>
      </c>
      <c r="D15" s="610">
        <v>45631</v>
      </c>
      <c r="E15" s="610">
        <v>1382</v>
      </c>
      <c r="F15" s="610">
        <v>485</v>
      </c>
      <c r="G15" s="610">
        <v>29811</v>
      </c>
      <c r="H15" s="610">
        <v>3</v>
      </c>
      <c r="I15" s="611">
        <f t="shared" si="0"/>
        <v>1390222</v>
      </c>
      <c r="K15" s="64"/>
      <c r="M15" s="65"/>
    </row>
    <row r="16" spans="2:13" ht="16.5" customHeight="1" thickBot="1">
      <c r="B16" s="612" t="s">
        <v>182</v>
      </c>
      <c r="C16" s="613">
        <f aca="true" t="shared" si="1" ref="C16:H16">SUM(C4:C15)</f>
        <v>88192955</v>
      </c>
      <c r="D16" s="613">
        <f t="shared" si="1"/>
        <v>19178414</v>
      </c>
      <c r="E16" s="613">
        <f t="shared" si="1"/>
        <v>1836580</v>
      </c>
      <c r="F16" s="613">
        <f t="shared" si="1"/>
        <v>19195142</v>
      </c>
      <c r="G16" s="613">
        <f t="shared" si="1"/>
        <v>5075981</v>
      </c>
      <c r="H16" s="613">
        <f t="shared" si="1"/>
        <v>264430</v>
      </c>
      <c r="I16" s="614">
        <f>SUM(I4:I12,I13:I15)</f>
        <v>133743502</v>
      </c>
      <c r="K16" s="64"/>
      <c r="L16" s="66"/>
      <c r="M16" s="65"/>
    </row>
    <row r="17" spans="2:13" ht="16.5" customHeight="1" thickBot="1">
      <c r="B17" s="597" t="s">
        <v>0</v>
      </c>
      <c r="C17" s="598"/>
      <c r="D17" s="599"/>
      <c r="E17" s="599"/>
      <c r="F17" s="599"/>
      <c r="G17" s="599"/>
      <c r="H17" s="599"/>
      <c r="I17" s="600"/>
      <c r="K17" s="67"/>
      <c r="M17" s="68"/>
    </row>
    <row r="18" spans="2:11" ht="16.5" customHeight="1">
      <c r="B18" s="615" t="s">
        <v>183</v>
      </c>
      <c r="C18" s="616">
        <v>0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7">
        <f aca="true" t="shared" si="2" ref="I18:I27">SUM(C18:H18)</f>
        <v>0</v>
      </c>
      <c r="K18" s="64"/>
    </row>
    <row r="19" spans="2:11" ht="16.5" customHeight="1">
      <c r="B19" s="618" t="s">
        <v>184</v>
      </c>
      <c r="C19" s="619">
        <v>1197354</v>
      </c>
      <c r="D19" s="619">
        <v>895929</v>
      </c>
      <c r="E19" s="619">
        <v>211975</v>
      </c>
      <c r="F19" s="619">
        <v>6181492</v>
      </c>
      <c r="G19" s="619">
        <v>0</v>
      </c>
      <c r="H19" s="619">
        <v>3</v>
      </c>
      <c r="I19" s="620">
        <f t="shared" si="2"/>
        <v>8486753</v>
      </c>
      <c r="K19" s="64"/>
    </row>
    <row r="20" spans="2:11" ht="16.5" customHeight="1">
      <c r="B20" s="604" t="s">
        <v>113</v>
      </c>
      <c r="C20" s="619">
        <v>1349787</v>
      </c>
      <c r="D20" s="619">
        <v>210152</v>
      </c>
      <c r="E20" s="619">
        <v>29249</v>
      </c>
      <c r="F20" s="619">
        <v>0</v>
      </c>
      <c r="G20" s="619">
        <v>0</v>
      </c>
      <c r="H20" s="619">
        <v>10078</v>
      </c>
      <c r="I20" s="620">
        <f t="shared" si="2"/>
        <v>1599266</v>
      </c>
      <c r="K20" s="64"/>
    </row>
    <row r="21" spans="2:11" ht="16.5" customHeight="1">
      <c r="B21" s="618" t="s">
        <v>189</v>
      </c>
      <c r="C21" s="619">
        <v>65662053</v>
      </c>
      <c r="D21" s="619">
        <v>16448676</v>
      </c>
      <c r="E21" s="619">
        <v>2343112</v>
      </c>
      <c r="F21" s="619">
        <v>641887</v>
      </c>
      <c r="G21" s="619">
        <v>5714824</v>
      </c>
      <c r="H21" s="619">
        <v>607410</v>
      </c>
      <c r="I21" s="620">
        <f t="shared" si="2"/>
        <v>91417962</v>
      </c>
      <c r="K21" s="64"/>
    </row>
    <row r="22" spans="2:13" ht="16.5" customHeight="1">
      <c r="B22" s="604" t="s">
        <v>190</v>
      </c>
      <c r="C22" s="619">
        <v>3365898</v>
      </c>
      <c r="D22" s="619">
        <v>8385687</v>
      </c>
      <c r="E22" s="619">
        <v>0</v>
      </c>
      <c r="F22" s="619">
        <v>826810</v>
      </c>
      <c r="G22" s="619">
        <v>81994</v>
      </c>
      <c r="H22" s="619">
        <v>0</v>
      </c>
      <c r="I22" s="620">
        <f t="shared" si="2"/>
        <v>12660389</v>
      </c>
      <c r="K22" s="64"/>
      <c r="M22" s="20"/>
    </row>
    <row r="23" spans="2:13" ht="24.75" customHeight="1">
      <c r="B23" s="604" t="s">
        <v>222</v>
      </c>
      <c r="C23" s="619">
        <v>0</v>
      </c>
      <c r="D23" s="619">
        <v>104050</v>
      </c>
      <c r="E23" s="619">
        <v>0</v>
      </c>
      <c r="F23" s="619">
        <v>12414</v>
      </c>
      <c r="G23" s="619">
        <v>407</v>
      </c>
      <c r="H23" s="619">
        <v>0</v>
      </c>
      <c r="I23" s="620">
        <f t="shared" si="2"/>
        <v>116871</v>
      </c>
      <c r="K23" s="64"/>
      <c r="M23" s="20"/>
    </row>
    <row r="24" spans="2:13" ht="16.5" customHeight="1" hidden="1">
      <c r="B24" s="604" t="s">
        <v>271</v>
      </c>
      <c r="C24" s="619">
        <v>0</v>
      </c>
      <c r="D24" s="619">
        <v>0</v>
      </c>
      <c r="E24" s="619">
        <v>0</v>
      </c>
      <c r="F24" s="619">
        <v>0</v>
      </c>
      <c r="G24" s="619">
        <v>0</v>
      </c>
      <c r="H24" s="619">
        <v>0</v>
      </c>
      <c r="I24" s="620">
        <f t="shared" si="2"/>
        <v>0</v>
      </c>
      <c r="K24" s="64"/>
      <c r="M24" s="20"/>
    </row>
    <row r="25" spans="2:11" ht="16.5" customHeight="1">
      <c r="B25" s="604" t="s">
        <v>1</v>
      </c>
      <c r="C25" s="619">
        <v>2029261</v>
      </c>
      <c r="D25" s="619">
        <v>105629</v>
      </c>
      <c r="E25" s="619">
        <v>78685</v>
      </c>
      <c r="F25" s="619">
        <v>5232</v>
      </c>
      <c r="G25" s="619">
        <v>59241</v>
      </c>
      <c r="H25" s="619">
        <v>6949</v>
      </c>
      <c r="I25" s="620">
        <f t="shared" si="2"/>
        <v>2284997</v>
      </c>
      <c r="K25" s="64"/>
    </row>
    <row r="26" spans="1:13" s="20" customFormat="1" ht="16.5" customHeight="1">
      <c r="A26" s="34"/>
      <c r="B26" s="604" t="s">
        <v>192</v>
      </c>
      <c r="C26" s="619">
        <v>173113</v>
      </c>
      <c r="D26" s="619">
        <v>7939</v>
      </c>
      <c r="E26" s="619">
        <v>698</v>
      </c>
      <c r="F26" s="619">
        <v>349</v>
      </c>
      <c r="G26" s="619">
        <v>654</v>
      </c>
      <c r="H26" s="619">
        <v>1</v>
      </c>
      <c r="I26" s="620">
        <f t="shared" si="2"/>
        <v>182754</v>
      </c>
      <c r="K26" s="63"/>
      <c r="M26" s="22"/>
    </row>
    <row r="27" spans="1:13" s="20" customFormat="1" ht="16.5" customHeight="1" thickBot="1">
      <c r="A27" s="34"/>
      <c r="B27" s="609" t="s">
        <v>121</v>
      </c>
      <c r="C27" s="621">
        <v>1263940</v>
      </c>
      <c r="D27" s="621">
        <v>0</v>
      </c>
      <c r="E27" s="621">
        <v>0</v>
      </c>
      <c r="F27" s="621">
        <v>2679409</v>
      </c>
      <c r="G27" s="621">
        <v>0</v>
      </c>
      <c r="H27" s="621">
        <v>0</v>
      </c>
      <c r="I27" s="622">
        <f t="shared" si="2"/>
        <v>3943349</v>
      </c>
      <c r="K27" s="63"/>
      <c r="M27" s="22"/>
    </row>
    <row r="28" spans="2:13" ht="16.5" customHeight="1" thickBot="1">
      <c r="B28" s="612" t="s">
        <v>193</v>
      </c>
      <c r="C28" s="613">
        <f aca="true" t="shared" si="3" ref="C28:I28">SUM(C18:C27)</f>
        <v>75041406</v>
      </c>
      <c r="D28" s="613">
        <f t="shared" si="3"/>
        <v>26158062</v>
      </c>
      <c r="E28" s="613">
        <f t="shared" si="3"/>
        <v>2663719</v>
      </c>
      <c r="F28" s="613">
        <f t="shared" si="3"/>
        <v>10347593</v>
      </c>
      <c r="G28" s="613">
        <f t="shared" si="3"/>
        <v>5857120</v>
      </c>
      <c r="H28" s="613">
        <f t="shared" si="3"/>
        <v>624441</v>
      </c>
      <c r="I28" s="614">
        <f t="shared" si="3"/>
        <v>120692341</v>
      </c>
      <c r="K28" s="64"/>
      <c r="L28" s="66"/>
      <c r="M28" s="65"/>
    </row>
    <row r="29" spans="2:11" ht="9.75" customHeight="1" thickBot="1">
      <c r="B29" s="359"/>
      <c r="C29" s="623"/>
      <c r="D29" s="624"/>
      <c r="E29" s="623"/>
      <c r="F29" s="623"/>
      <c r="G29" s="623"/>
      <c r="H29" s="623"/>
      <c r="I29" s="625"/>
      <c r="K29" s="64"/>
    </row>
    <row r="30" spans="2:12" ht="16.5" customHeight="1" thickBot="1">
      <c r="B30" s="612" t="s">
        <v>2</v>
      </c>
      <c r="C30" s="613">
        <f aca="true" t="shared" si="4" ref="C30:H30">C16-C28</f>
        <v>13151549</v>
      </c>
      <c r="D30" s="613">
        <f t="shared" si="4"/>
        <v>-6979648</v>
      </c>
      <c r="E30" s="613">
        <f t="shared" si="4"/>
        <v>-827139</v>
      </c>
      <c r="F30" s="613">
        <f t="shared" si="4"/>
        <v>8847549</v>
      </c>
      <c r="G30" s="613">
        <f t="shared" si="4"/>
        <v>-781139</v>
      </c>
      <c r="H30" s="613">
        <f t="shared" si="4"/>
        <v>-360011</v>
      </c>
      <c r="I30" s="614">
        <f>SUM(C30:H30)</f>
        <v>13051161</v>
      </c>
      <c r="K30" s="67"/>
      <c r="L30" s="69"/>
    </row>
    <row r="31" spans="1:11" s="20" customFormat="1" ht="16.5" customHeight="1" thickBot="1">
      <c r="A31" s="34"/>
      <c r="B31" s="612" t="s">
        <v>123</v>
      </c>
      <c r="C31" s="613">
        <v>19765074</v>
      </c>
      <c r="D31" s="613">
        <v>2093193</v>
      </c>
      <c r="E31" s="613">
        <v>461548</v>
      </c>
      <c r="F31" s="613">
        <v>338</v>
      </c>
      <c r="G31" s="613">
        <v>366855</v>
      </c>
      <c r="H31" s="613">
        <v>5183</v>
      </c>
      <c r="I31" s="614">
        <f>SUM(C31:H31)</f>
        <v>22692191</v>
      </c>
      <c r="K31" s="70"/>
    </row>
    <row r="32" spans="2:11" ht="30" customHeight="1" thickBot="1">
      <c r="B32" s="612" t="s">
        <v>122</v>
      </c>
      <c r="C32" s="613">
        <v>4439452</v>
      </c>
      <c r="D32" s="613">
        <v>1236242</v>
      </c>
      <c r="E32" s="613">
        <v>182679</v>
      </c>
      <c r="F32" s="613">
        <v>0</v>
      </c>
      <c r="G32" s="613">
        <v>2766</v>
      </c>
      <c r="H32" s="613">
        <v>20307</v>
      </c>
      <c r="I32" s="614">
        <f>SUM(C32:H32)</f>
        <v>5881446</v>
      </c>
      <c r="K32" s="64"/>
    </row>
    <row r="34" spans="2:9" ht="19.5" customHeight="1">
      <c r="B34" s="342" t="s">
        <v>312</v>
      </c>
      <c r="C34" s="343" t="s">
        <v>128</v>
      </c>
      <c r="D34" s="344" t="s">
        <v>129</v>
      </c>
      <c r="E34" s="344" t="s">
        <v>130</v>
      </c>
      <c r="F34" s="344" t="s">
        <v>131</v>
      </c>
      <c r="G34" s="343" t="s">
        <v>220</v>
      </c>
      <c r="H34" s="343" t="s">
        <v>3</v>
      </c>
      <c r="I34" s="596" t="s">
        <v>215</v>
      </c>
    </row>
    <row r="35" spans="2:9" ht="16.5" customHeight="1" thickBot="1">
      <c r="B35" s="597" t="s">
        <v>168</v>
      </c>
      <c r="C35" s="598"/>
      <c r="D35" s="599"/>
      <c r="E35" s="599"/>
      <c r="F35" s="599"/>
      <c r="G35" s="599"/>
      <c r="H35" s="599"/>
      <c r="I35" s="600"/>
    </row>
    <row r="36" spans="2:11" ht="16.5" customHeight="1">
      <c r="B36" s="601" t="s">
        <v>159</v>
      </c>
      <c r="C36" s="602">
        <v>5581797</v>
      </c>
      <c r="D36" s="602">
        <v>158265</v>
      </c>
      <c r="E36" s="602">
        <v>47965</v>
      </c>
      <c r="F36" s="602">
        <v>14535</v>
      </c>
      <c r="G36" s="602">
        <v>78932</v>
      </c>
      <c r="H36" s="602">
        <v>56639</v>
      </c>
      <c r="I36" s="603">
        <f aca="true" t="shared" si="5" ref="I36:I48">SUM(C36:H36)</f>
        <v>5938133</v>
      </c>
      <c r="K36" s="64"/>
    </row>
    <row r="37" spans="2:11" ht="16.5" customHeight="1">
      <c r="B37" s="604" t="s">
        <v>169</v>
      </c>
      <c r="C37" s="605">
        <v>891088</v>
      </c>
      <c r="D37" s="605">
        <v>674235</v>
      </c>
      <c r="E37" s="605">
        <v>167265</v>
      </c>
      <c r="F37" s="605">
        <v>2341</v>
      </c>
      <c r="G37" s="605">
        <v>107015</v>
      </c>
      <c r="H37" s="605">
        <v>55390</v>
      </c>
      <c r="I37" s="606">
        <f t="shared" si="5"/>
        <v>1897334</v>
      </c>
      <c r="K37" s="64"/>
    </row>
    <row r="38" spans="2:11" ht="16.5" customHeight="1">
      <c r="B38" s="604" t="s">
        <v>170</v>
      </c>
      <c r="C38" s="605">
        <v>557541</v>
      </c>
      <c r="D38" s="605">
        <v>0</v>
      </c>
      <c r="E38" s="605">
        <v>0</v>
      </c>
      <c r="F38" s="605">
        <v>0</v>
      </c>
      <c r="G38" s="605">
        <v>0</v>
      </c>
      <c r="H38" s="605">
        <v>0</v>
      </c>
      <c r="I38" s="606">
        <f t="shared" si="5"/>
        <v>557541</v>
      </c>
      <c r="K38" s="64"/>
    </row>
    <row r="39" spans="2:11" ht="16.5" customHeight="1">
      <c r="B39" s="604" t="s">
        <v>171</v>
      </c>
      <c r="C39" s="605">
        <v>2912454</v>
      </c>
      <c r="D39" s="605">
        <v>328614</v>
      </c>
      <c r="E39" s="605">
        <v>48001</v>
      </c>
      <c r="F39" s="605">
        <v>56263</v>
      </c>
      <c r="G39" s="605">
        <v>3996</v>
      </c>
      <c r="H39" s="605">
        <v>0</v>
      </c>
      <c r="I39" s="606">
        <f t="shared" si="5"/>
        <v>3349328</v>
      </c>
      <c r="K39" s="64"/>
    </row>
    <row r="40" spans="2:11" ht="16.5" customHeight="1">
      <c r="B40" s="607" t="s">
        <v>172</v>
      </c>
      <c r="C40" s="605">
        <v>37075852</v>
      </c>
      <c r="D40" s="605">
        <v>16805432</v>
      </c>
      <c r="E40" s="605">
        <v>1749824</v>
      </c>
      <c r="F40" s="605">
        <v>19760541</v>
      </c>
      <c r="G40" s="605">
        <v>2845762</v>
      </c>
      <c r="H40" s="605">
        <v>196135</v>
      </c>
      <c r="I40" s="608">
        <f t="shared" si="5"/>
        <v>78433546</v>
      </c>
      <c r="K40" s="64"/>
    </row>
    <row r="41" spans="2:11" ht="24.75" customHeight="1">
      <c r="B41" s="607" t="s">
        <v>114</v>
      </c>
      <c r="C41" s="605">
        <v>0</v>
      </c>
      <c r="D41" s="605">
        <v>0</v>
      </c>
      <c r="E41" s="605">
        <v>0</v>
      </c>
      <c r="F41" s="605">
        <v>0</v>
      </c>
      <c r="G41" s="605">
        <v>130</v>
      </c>
      <c r="H41" s="605">
        <v>0</v>
      </c>
      <c r="I41" s="608">
        <f t="shared" si="5"/>
        <v>130</v>
      </c>
      <c r="K41" s="64"/>
    </row>
    <row r="42" spans="2:11" ht="16.5" customHeight="1">
      <c r="B42" s="604" t="s">
        <v>173</v>
      </c>
      <c r="C42" s="605">
        <v>29046825</v>
      </c>
      <c r="D42" s="605">
        <v>862205</v>
      </c>
      <c r="E42" s="605">
        <v>0</v>
      </c>
      <c r="F42" s="605">
        <v>0</v>
      </c>
      <c r="G42" s="605">
        <v>827919</v>
      </c>
      <c r="H42" s="605">
        <v>0</v>
      </c>
      <c r="I42" s="606">
        <f t="shared" si="5"/>
        <v>30736949</v>
      </c>
      <c r="K42" s="64"/>
    </row>
    <row r="43" spans="2:11" ht="16.5" customHeight="1">
      <c r="B43" s="604" t="s">
        <v>366</v>
      </c>
      <c r="C43" s="605">
        <v>7359</v>
      </c>
      <c r="D43" s="605">
        <v>0</v>
      </c>
      <c r="E43" s="605">
        <v>0</v>
      </c>
      <c r="F43" s="605">
        <v>0</v>
      </c>
      <c r="G43" s="605">
        <v>0</v>
      </c>
      <c r="H43" s="605">
        <v>0</v>
      </c>
      <c r="I43" s="606">
        <f t="shared" si="5"/>
        <v>7359</v>
      </c>
      <c r="K43" s="64"/>
    </row>
    <row r="44" spans="2:11" ht="16.5" customHeight="1" hidden="1">
      <c r="B44" s="604" t="s">
        <v>270</v>
      </c>
      <c r="C44" s="605">
        <v>0</v>
      </c>
      <c r="D44" s="605">
        <v>0</v>
      </c>
      <c r="E44" s="605">
        <v>0</v>
      </c>
      <c r="F44" s="605">
        <v>0</v>
      </c>
      <c r="G44" s="605">
        <v>0</v>
      </c>
      <c r="H44" s="605">
        <v>0</v>
      </c>
      <c r="I44" s="606">
        <f t="shared" si="5"/>
        <v>0</v>
      </c>
      <c r="K44" s="64"/>
    </row>
    <row r="45" spans="2:11" ht="16.5" customHeight="1">
      <c r="B45" s="607" t="s">
        <v>295</v>
      </c>
      <c r="C45" s="605">
        <v>518006</v>
      </c>
      <c r="D45" s="605">
        <v>261</v>
      </c>
      <c r="E45" s="605">
        <v>0</v>
      </c>
      <c r="F45" s="605">
        <v>0</v>
      </c>
      <c r="G45" s="605">
        <v>782</v>
      </c>
      <c r="H45" s="605">
        <v>0</v>
      </c>
      <c r="I45" s="608">
        <f t="shared" si="5"/>
        <v>519049</v>
      </c>
      <c r="K45" s="64"/>
    </row>
    <row r="46" spans="2:11" ht="16.5" customHeight="1">
      <c r="B46" s="604" t="s">
        <v>181</v>
      </c>
      <c r="C46" s="605">
        <v>735131</v>
      </c>
      <c r="D46" s="605">
        <v>3592</v>
      </c>
      <c r="E46" s="605">
        <v>0</v>
      </c>
      <c r="F46" s="605">
        <v>0</v>
      </c>
      <c r="G46" s="605">
        <v>5799</v>
      </c>
      <c r="H46" s="605">
        <v>0</v>
      </c>
      <c r="I46" s="606">
        <f>SUM(C46:H46)</f>
        <v>744522</v>
      </c>
      <c r="K46" s="64"/>
    </row>
    <row r="47" spans="2:13" ht="16.5" customHeight="1" thickBot="1">
      <c r="B47" s="609" t="s">
        <v>120</v>
      </c>
      <c r="C47" s="610">
        <v>1199624</v>
      </c>
      <c r="D47" s="610">
        <v>70311</v>
      </c>
      <c r="E47" s="610">
        <v>56062</v>
      </c>
      <c r="F47" s="610">
        <v>16</v>
      </c>
      <c r="G47" s="610">
        <v>3707</v>
      </c>
      <c r="H47" s="610">
        <v>9410</v>
      </c>
      <c r="I47" s="611">
        <f>SUM(C47:H47)</f>
        <v>1339130</v>
      </c>
      <c r="K47" s="64"/>
      <c r="M47" s="65"/>
    </row>
    <row r="48" spans="2:13" ht="16.5" customHeight="1" thickBot="1">
      <c r="B48" s="612" t="s">
        <v>182</v>
      </c>
      <c r="C48" s="613">
        <f aca="true" t="shared" si="6" ref="C48:H48">SUM(C36:C47)</f>
        <v>78525677</v>
      </c>
      <c r="D48" s="613">
        <f t="shared" si="6"/>
        <v>18902915</v>
      </c>
      <c r="E48" s="613">
        <f t="shared" si="6"/>
        <v>2069117</v>
      </c>
      <c r="F48" s="613">
        <f t="shared" si="6"/>
        <v>19833696</v>
      </c>
      <c r="G48" s="613">
        <f t="shared" si="6"/>
        <v>3874042</v>
      </c>
      <c r="H48" s="613">
        <f t="shared" si="6"/>
        <v>317574</v>
      </c>
      <c r="I48" s="614">
        <f t="shared" si="5"/>
        <v>123523021</v>
      </c>
      <c r="K48" s="64"/>
      <c r="L48" s="66"/>
      <c r="M48" s="65"/>
    </row>
    <row r="49" spans="2:13" ht="16.5" customHeight="1" thickBot="1">
      <c r="B49" s="597" t="s">
        <v>0</v>
      </c>
      <c r="C49" s="598"/>
      <c r="D49" s="599"/>
      <c r="E49" s="599"/>
      <c r="F49" s="599"/>
      <c r="G49" s="599"/>
      <c r="H49" s="599"/>
      <c r="I49" s="600"/>
      <c r="K49" s="67"/>
      <c r="M49" s="68"/>
    </row>
    <row r="50" spans="2:11" ht="16.5" customHeight="1">
      <c r="B50" s="615" t="s">
        <v>183</v>
      </c>
      <c r="C50" s="616">
        <v>0</v>
      </c>
      <c r="D50" s="616">
        <v>0</v>
      </c>
      <c r="E50" s="616">
        <v>0</v>
      </c>
      <c r="F50" s="616">
        <v>0</v>
      </c>
      <c r="G50" s="616">
        <v>0</v>
      </c>
      <c r="H50" s="616">
        <v>0</v>
      </c>
      <c r="I50" s="617">
        <f aca="true" t="shared" si="7" ref="I50:I59">SUM(C50:H50)</f>
        <v>0</v>
      </c>
      <c r="K50" s="64"/>
    </row>
    <row r="51" spans="2:11" ht="16.5" customHeight="1">
      <c r="B51" s="618" t="s">
        <v>184</v>
      </c>
      <c r="C51" s="619">
        <v>2251356</v>
      </c>
      <c r="D51" s="619">
        <v>491733</v>
      </c>
      <c r="E51" s="619">
        <v>198557</v>
      </c>
      <c r="F51" s="619">
        <v>9069323</v>
      </c>
      <c r="G51" s="619">
        <v>61</v>
      </c>
      <c r="H51" s="619">
        <v>8301</v>
      </c>
      <c r="I51" s="620">
        <f t="shared" si="7"/>
        <v>12019331</v>
      </c>
      <c r="K51" s="64"/>
    </row>
    <row r="52" spans="2:11" ht="16.5" customHeight="1">
      <c r="B52" s="604" t="s">
        <v>113</v>
      </c>
      <c r="C52" s="619">
        <v>2945888</v>
      </c>
      <c r="D52" s="619">
        <v>164737</v>
      </c>
      <c r="E52" s="619">
        <v>63013</v>
      </c>
      <c r="F52" s="619">
        <v>0</v>
      </c>
      <c r="G52" s="619">
        <v>0</v>
      </c>
      <c r="H52" s="619">
        <v>0</v>
      </c>
      <c r="I52" s="620">
        <f t="shared" si="7"/>
        <v>3173638</v>
      </c>
      <c r="K52" s="64"/>
    </row>
    <row r="53" spans="2:11" ht="16.5" customHeight="1">
      <c r="B53" s="618" t="s">
        <v>189</v>
      </c>
      <c r="C53" s="619">
        <v>61949417</v>
      </c>
      <c r="D53" s="619">
        <v>12092703</v>
      </c>
      <c r="E53" s="619">
        <v>1752010</v>
      </c>
      <c r="F53" s="619">
        <v>532631</v>
      </c>
      <c r="G53" s="619">
        <v>4498170</v>
      </c>
      <c r="H53" s="619">
        <v>315935</v>
      </c>
      <c r="I53" s="620">
        <f t="shared" si="7"/>
        <v>81140866</v>
      </c>
      <c r="K53" s="64"/>
    </row>
    <row r="54" spans="2:11" ht="16.5" customHeight="1">
      <c r="B54" s="604" t="s">
        <v>190</v>
      </c>
      <c r="C54" s="619">
        <v>2558597</v>
      </c>
      <c r="D54" s="619">
        <v>5519934</v>
      </c>
      <c r="E54" s="619">
        <v>0</v>
      </c>
      <c r="F54" s="619">
        <v>788687</v>
      </c>
      <c r="G54" s="619">
        <v>78977</v>
      </c>
      <c r="H54" s="619">
        <v>0</v>
      </c>
      <c r="I54" s="620">
        <f t="shared" si="7"/>
        <v>8946195</v>
      </c>
      <c r="K54" s="64"/>
    </row>
    <row r="55" spans="2:11" ht="24.75" customHeight="1">
      <c r="B55" s="604" t="s">
        <v>222</v>
      </c>
      <c r="C55" s="619">
        <v>0</v>
      </c>
      <c r="D55" s="619">
        <v>78672</v>
      </c>
      <c r="E55" s="619">
        <v>0</v>
      </c>
      <c r="F55" s="619">
        <v>20659</v>
      </c>
      <c r="G55" s="619">
        <v>767</v>
      </c>
      <c r="H55" s="619">
        <v>0</v>
      </c>
      <c r="I55" s="620">
        <f t="shared" si="7"/>
        <v>100098</v>
      </c>
      <c r="K55" s="64"/>
    </row>
    <row r="56" spans="2:11" ht="16.5" customHeight="1" hidden="1">
      <c r="B56" s="604" t="s">
        <v>271</v>
      </c>
      <c r="C56" s="619">
        <v>0</v>
      </c>
      <c r="D56" s="619">
        <v>0</v>
      </c>
      <c r="E56" s="619">
        <v>0</v>
      </c>
      <c r="F56" s="619">
        <v>0</v>
      </c>
      <c r="G56" s="619">
        <v>0</v>
      </c>
      <c r="H56" s="619">
        <v>0</v>
      </c>
      <c r="I56" s="620">
        <f t="shared" si="7"/>
        <v>0</v>
      </c>
      <c r="K56" s="64"/>
    </row>
    <row r="57" spans="1:13" s="20" customFormat="1" ht="16.5" customHeight="1">
      <c r="A57" s="34"/>
      <c r="B57" s="604" t="s">
        <v>1</v>
      </c>
      <c r="C57" s="619">
        <v>1575093</v>
      </c>
      <c r="D57" s="619">
        <v>121568</v>
      </c>
      <c r="E57" s="619">
        <v>62356</v>
      </c>
      <c r="F57" s="619">
        <v>4960</v>
      </c>
      <c r="G57" s="619">
        <v>42205</v>
      </c>
      <c r="H57" s="619">
        <v>9016</v>
      </c>
      <c r="I57" s="620">
        <f t="shared" si="7"/>
        <v>1815198</v>
      </c>
      <c r="K57" s="63"/>
      <c r="M57" s="22"/>
    </row>
    <row r="58" spans="1:13" s="20" customFormat="1" ht="16.5" customHeight="1">
      <c r="A58" s="34"/>
      <c r="B58" s="604" t="s">
        <v>192</v>
      </c>
      <c r="C58" s="619">
        <v>219471</v>
      </c>
      <c r="D58" s="619">
        <v>4614</v>
      </c>
      <c r="E58" s="619">
        <v>695</v>
      </c>
      <c r="F58" s="619">
        <v>354</v>
      </c>
      <c r="G58" s="619">
        <v>280</v>
      </c>
      <c r="H58" s="619">
        <v>2</v>
      </c>
      <c r="I58" s="620">
        <f t="shared" si="7"/>
        <v>225416</v>
      </c>
      <c r="K58" s="63"/>
      <c r="M58" s="22"/>
    </row>
    <row r="59" spans="2:11" ht="16.5" customHeight="1" thickBot="1">
      <c r="B59" s="609" t="s">
        <v>121</v>
      </c>
      <c r="C59" s="621">
        <v>1263940</v>
      </c>
      <c r="D59" s="621">
        <v>0</v>
      </c>
      <c r="E59" s="621">
        <v>0</v>
      </c>
      <c r="F59" s="621">
        <v>2563375</v>
      </c>
      <c r="G59" s="621">
        <v>0</v>
      </c>
      <c r="H59" s="621">
        <v>0</v>
      </c>
      <c r="I59" s="622">
        <f t="shared" si="7"/>
        <v>3827315</v>
      </c>
      <c r="K59" s="64"/>
    </row>
    <row r="60" spans="2:13" ht="16.5" customHeight="1" thickBot="1">
      <c r="B60" s="612" t="s">
        <v>193</v>
      </c>
      <c r="C60" s="613">
        <f aca="true" t="shared" si="8" ref="C60:H60">SUM(C50:C59)</f>
        <v>72763762</v>
      </c>
      <c r="D60" s="613">
        <f t="shared" si="8"/>
        <v>18473961</v>
      </c>
      <c r="E60" s="613">
        <f t="shared" si="8"/>
        <v>2076631</v>
      </c>
      <c r="F60" s="613">
        <f t="shared" si="8"/>
        <v>12979989</v>
      </c>
      <c r="G60" s="613">
        <f t="shared" si="8"/>
        <v>4620460</v>
      </c>
      <c r="H60" s="613">
        <f t="shared" si="8"/>
        <v>333254</v>
      </c>
      <c r="I60" s="614">
        <f>SUM(C60:H60)</f>
        <v>111248057</v>
      </c>
      <c r="K60" s="64"/>
      <c r="L60" s="66"/>
      <c r="M60" s="65"/>
    </row>
    <row r="61" spans="2:11" ht="9.75" customHeight="1" thickBot="1">
      <c r="B61" s="359"/>
      <c r="C61" s="623"/>
      <c r="D61" s="624"/>
      <c r="E61" s="623"/>
      <c r="F61" s="623"/>
      <c r="G61" s="623"/>
      <c r="H61" s="623"/>
      <c r="I61" s="625"/>
      <c r="K61" s="64"/>
    </row>
    <row r="62" spans="2:11" ht="16.5" customHeight="1" thickBot="1">
      <c r="B62" s="612" t="s">
        <v>2</v>
      </c>
      <c r="C62" s="613">
        <v>5761915</v>
      </c>
      <c r="D62" s="613">
        <v>428954</v>
      </c>
      <c r="E62" s="613">
        <v>-7514</v>
      </c>
      <c r="F62" s="613">
        <v>6853707</v>
      </c>
      <c r="G62" s="613">
        <v>-746418</v>
      </c>
      <c r="H62" s="613">
        <v>-15680</v>
      </c>
      <c r="I62" s="614">
        <f>SUM(C62:H62)</f>
        <v>12274964</v>
      </c>
      <c r="K62" s="67"/>
    </row>
    <row r="63" spans="1:11" s="20" customFormat="1" ht="16.5" customHeight="1" thickBot="1">
      <c r="A63" s="34"/>
      <c r="B63" s="612" t="s">
        <v>123</v>
      </c>
      <c r="C63" s="613">
        <v>18776300</v>
      </c>
      <c r="D63" s="613">
        <v>1448173</v>
      </c>
      <c r="E63" s="613">
        <v>454856</v>
      </c>
      <c r="F63" s="613">
        <v>0</v>
      </c>
      <c r="G63" s="613">
        <v>330750</v>
      </c>
      <c r="H63" s="613">
        <v>2486</v>
      </c>
      <c r="I63" s="614">
        <f>SUM(C63:H63)</f>
        <v>21012565</v>
      </c>
      <c r="K63" s="70"/>
    </row>
    <row r="64" spans="2:11" ht="30" customHeight="1" thickBot="1">
      <c r="B64" s="612" t="s">
        <v>122</v>
      </c>
      <c r="C64" s="613">
        <v>3746579</v>
      </c>
      <c r="D64" s="613">
        <v>1150464</v>
      </c>
      <c r="E64" s="613">
        <v>161334</v>
      </c>
      <c r="F64" s="613">
        <v>0</v>
      </c>
      <c r="G64" s="613">
        <v>3542</v>
      </c>
      <c r="H64" s="613">
        <v>19981</v>
      </c>
      <c r="I64" s="614">
        <f>SUM(C64:H64)</f>
        <v>5081900</v>
      </c>
      <c r="K64" s="64"/>
    </row>
    <row r="65" ht="10.5">
      <c r="I65" s="71"/>
    </row>
    <row r="66" ht="10.5">
      <c r="D66" s="1"/>
    </row>
    <row r="67" ht="10.5">
      <c r="D67" s="1"/>
    </row>
    <row r="68" ht="10.5">
      <c r="D68" s="1"/>
    </row>
    <row r="69" ht="10.5">
      <c r="D69" s="1"/>
    </row>
    <row r="70" ht="10.5">
      <c r="D70" s="1"/>
    </row>
    <row r="71" ht="10.5">
      <c r="D71" s="1"/>
    </row>
    <row r="72" ht="10.5">
      <c r="D72" s="1"/>
    </row>
    <row r="73" ht="10.5">
      <c r="D73" s="1"/>
    </row>
    <row r="74" ht="10.5">
      <c r="D74" s="1"/>
    </row>
    <row r="75" ht="10.5">
      <c r="D75" s="1"/>
    </row>
    <row r="76" ht="10.5">
      <c r="D76" s="1"/>
    </row>
    <row r="77" ht="10.5">
      <c r="D77" s="1"/>
    </row>
    <row r="78" ht="10.5">
      <c r="D78" s="1"/>
    </row>
    <row r="79" ht="10.5">
      <c r="D79" s="1"/>
    </row>
    <row r="80" ht="10.5">
      <c r="D80" s="1"/>
    </row>
    <row r="81" ht="10.5">
      <c r="D81" s="1"/>
    </row>
    <row r="82" ht="10.5">
      <c r="D82" s="1"/>
    </row>
    <row r="83" ht="10.5">
      <c r="D83" s="1"/>
    </row>
    <row r="84" ht="10.5">
      <c r="D84" s="1"/>
    </row>
    <row r="85" ht="10.5">
      <c r="D85" s="1"/>
    </row>
    <row r="86" ht="10.5">
      <c r="D86" s="1"/>
    </row>
    <row r="87" ht="10.5">
      <c r="D87" s="1"/>
    </row>
    <row r="88" ht="10.5">
      <c r="D88" s="1"/>
    </row>
    <row r="89" ht="10.5">
      <c r="D89" s="1"/>
    </row>
    <row r="90" ht="10.5">
      <c r="D90" s="1"/>
    </row>
    <row r="91" ht="10.5">
      <c r="D91" s="1"/>
    </row>
    <row r="92" ht="10.5">
      <c r="D92" s="1"/>
    </row>
    <row r="93" ht="10.5">
      <c r="D93" s="1"/>
    </row>
    <row r="94" ht="10.5">
      <c r="D94" s="1"/>
    </row>
    <row r="95" ht="10.5">
      <c r="D95" s="1"/>
    </row>
    <row r="96" ht="10.5">
      <c r="D96" s="1"/>
    </row>
    <row r="97" ht="10.5">
      <c r="D97" s="1"/>
    </row>
    <row r="98" ht="10.5">
      <c r="D98" s="1"/>
    </row>
    <row r="99" ht="10.5">
      <c r="D99" s="1"/>
    </row>
    <row r="100" ht="10.5">
      <c r="D100" s="1"/>
    </row>
    <row r="101" ht="10.5">
      <c r="D101" s="1"/>
    </row>
    <row r="102" ht="10.5">
      <c r="D102" s="1"/>
    </row>
    <row r="103" ht="10.5">
      <c r="D103" s="1"/>
    </row>
    <row r="104" ht="10.5">
      <c r="D104" s="1"/>
    </row>
    <row r="105" ht="10.5">
      <c r="D105" s="1"/>
    </row>
    <row r="106" ht="10.5">
      <c r="D106" s="1"/>
    </row>
    <row r="107" ht="10.5">
      <c r="D107" s="1"/>
    </row>
    <row r="108" ht="10.5">
      <c r="D108" s="1"/>
    </row>
    <row r="109" ht="10.5">
      <c r="D109" s="1"/>
    </row>
    <row r="110" ht="10.5">
      <c r="D110" s="1"/>
    </row>
    <row r="111" ht="10.5">
      <c r="D111" s="1"/>
    </row>
    <row r="112" ht="10.5">
      <c r="D112" s="1"/>
    </row>
    <row r="113" ht="10.5">
      <c r="D113" s="1"/>
    </row>
    <row r="114" ht="10.5">
      <c r="D114" s="1"/>
    </row>
    <row r="115" ht="10.5">
      <c r="D115" s="1"/>
    </row>
    <row r="116" ht="10.5">
      <c r="D116" s="1"/>
    </row>
    <row r="117" ht="10.5">
      <c r="D117" s="1"/>
    </row>
    <row r="118" ht="10.5">
      <c r="D118" s="1"/>
    </row>
    <row r="119" ht="10.5">
      <c r="D119" s="1"/>
    </row>
    <row r="120" ht="10.5">
      <c r="D120" s="1"/>
    </row>
    <row r="121" ht="10.5">
      <c r="D121" s="1"/>
    </row>
    <row r="122" ht="10.5">
      <c r="D122" s="1"/>
    </row>
    <row r="123" ht="10.5">
      <c r="D123" s="1"/>
    </row>
    <row r="124" ht="10.5">
      <c r="D124" s="1"/>
    </row>
    <row r="125" ht="10.5">
      <c r="D125" s="1"/>
    </row>
    <row r="126" ht="10.5">
      <c r="D126" s="1"/>
    </row>
    <row r="127" ht="10.5">
      <c r="D127" s="1"/>
    </row>
    <row r="128" ht="10.5">
      <c r="D128" s="1"/>
    </row>
    <row r="129" ht="10.5">
      <c r="D129" s="1"/>
    </row>
    <row r="130" ht="10.5">
      <c r="D130" s="1"/>
    </row>
    <row r="131" ht="10.5">
      <c r="D131" s="1"/>
    </row>
    <row r="132" ht="10.5">
      <c r="D132" s="1"/>
    </row>
    <row r="133" ht="10.5">
      <c r="D133" s="1"/>
    </row>
    <row r="134" ht="10.5">
      <c r="D134" s="1"/>
    </row>
    <row r="135" ht="10.5">
      <c r="D135" s="1"/>
    </row>
    <row r="136" ht="10.5">
      <c r="D136" s="1"/>
    </row>
    <row r="137" ht="10.5">
      <c r="D137" s="1"/>
    </row>
    <row r="138" ht="10.5">
      <c r="D138" s="1"/>
    </row>
    <row r="139" ht="10.5">
      <c r="D139" s="1"/>
    </row>
    <row r="140" ht="10.5">
      <c r="D140" s="1"/>
    </row>
    <row r="141" ht="10.5">
      <c r="D141" s="1"/>
    </row>
    <row r="142" ht="10.5">
      <c r="D142" s="1"/>
    </row>
    <row r="143" ht="10.5">
      <c r="D143" s="1"/>
    </row>
    <row r="144" ht="10.5">
      <c r="D144" s="1"/>
    </row>
    <row r="145" ht="10.5">
      <c r="D145" s="1"/>
    </row>
    <row r="146" ht="10.5">
      <c r="D146" s="1"/>
    </row>
    <row r="147" ht="10.5">
      <c r="D147" s="1"/>
    </row>
    <row r="148" ht="10.5">
      <c r="D148" s="1"/>
    </row>
    <row r="149" ht="10.5">
      <c r="D149" s="1"/>
    </row>
    <row r="150" ht="10.5">
      <c r="D150" s="1"/>
    </row>
    <row r="151" ht="10.5">
      <c r="D151" s="1"/>
    </row>
    <row r="152" ht="10.5">
      <c r="D152" s="1"/>
    </row>
    <row r="153" ht="10.5">
      <c r="D153" s="1"/>
    </row>
    <row r="154" ht="10.5">
      <c r="D154" s="1"/>
    </row>
    <row r="155" ht="10.5">
      <c r="D155" s="1"/>
    </row>
    <row r="156" ht="10.5">
      <c r="D156" s="1"/>
    </row>
    <row r="157" ht="10.5">
      <c r="D157" s="1"/>
    </row>
    <row r="158" ht="10.5">
      <c r="D158" s="1"/>
    </row>
    <row r="159" ht="10.5">
      <c r="D159" s="1"/>
    </row>
    <row r="160" ht="10.5">
      <c r="D160" s="1"/>
    </row>
    <row r="161" ht="10.5">
      <c r="D161" s="1"/>
    </row>
    <row r="162" ht="10.5">
      <c r="D162" s="1"/>
    </row>
    <row r="163" ht="10.5">
      <c r="D163" s="1"/>
    </row>
    <row r="164" ht="10.5">
      <c r="D164" s="1"/>
    </row>
    <row r="165" ht="10.5">
      <c r="D165" s="1"/>
    </row>
    <row r="166" ht="10.5">
      <c r="D166" s="1"/>
    </row>
    <row r="167" ht="10.5">
      <c r="D167" s="1"/>
    </row>
    <row r="168" ht="10.5">
      <c r="D168" s="1"/>
    </row>
    <row r="169" ht="10.5">
      <c r="D169" s="1"/>
    </row>
    <row r="170" ht="10.5">
      <c r="D170" s="1"/>
    </row>
    <row r="171" ht="10.5">
      <c r="D171" s="1"/>
    </row>
    <row r="172" ht="10.5">
      <c r="D172" s="1"/>
    </row>
    <row r="173" ht="10.5">
      <c r="D173" s="1"/>
    </row>
    <row r="174" ht="10.5">
      <c r="D174" s="1"/>
    </row>
    <row r="175" ht="10.5">
      <c r="D175" s="1"/>
    </row>
    <row r="176" ht="10.5">
      <c r="D176" s="1"/>
    </row>
    <row r="177" ht="10.5">
      <c r="D177" s="1"/>
    </row>
    <row r="178" ht="10.5">
      <c r="D178" s="1"/>
    </row>
    <row r="179" ht="10.5">
      <c r="D179" s="1"/>
    </row>
    <row r="180" ht="10.5">
      <c r="D180" s="1"/>
    </row>
    <row r="181" ht="10.5">
      <c r="D181" s="1"/>
    </row>
    <row r="182" ht="10.5">
      <c r="D182" s="1"/>
    </row>
    <row r="183" ht="10.5">
      <c r="D183" s="1"/>
    </row>
    <row r="184" ht="10.5">
      <c r="D184" s="1"/>
    </row>
    <row r="185" ht="10.5">
      <c r="D185" s="1"/>
    </row>
    <row r="186" ht="10.5">
      <c r="D186" s="1"/>
    </row>
    <row r="187" ht="10.5">
      <c r="D187" s="1"/>
    </row>
    <row r="188" ht="10.5">
      <c r="D188" s="1"/>
    </row>
    <row r="189" ht="10.5">
      <c r="D189" s="1"/>
    </row>
    <row r="190" ht="10.5">
      <c r="D190" s="1"/>
    </row>
    <row r="191" ht="10.5">
      <c r="D191" s="1"/>
    </row>
    <row r="192" ht="10.5">
      <c r="D192" s="1"/>
    </row>
    <row r="193" ht="10.5">
      <c r="D193" s="1"/>
    </row>
    <row r="194" ht="10.5">
      <c r="D194" s="1"/>
    </row>
    <row r="195" ht="10.5">
      <c r="D195" s="1"/>
    </row>
    <row r="196" ht="10.5">
      <c r="D196" s="1"/>
    </row>
    <row r="197" ht="10.5">
      <c r="D197" s="1"/>
    </row>
    <row r="198" ht="10.5">
      <c r="D198" s="1"/>
    </row>
    <row r="199" ht="10.5">
      <c r="D199" s="1"/>
    </row>
    <row r="200" ht="10.5">
      <c r="D200" s="1"/>
    </row>
    <row r="201" ht="10.5">
      <c r="D201" s="1"/>
    </row>
    <row r="202" ht="10.5">
      <c r="D202" s="1"/>
    </row>
    <row r="203" ht="10.5">
      <c r="D203" s="1"/>
    </row>
    <row r="204" ht="10.5">
      <c r="D204" s="1"/>
    </row>
    <row r="205" ht="10.5">
      <c r="D205" s="1"/>
    </row>
    <row r="206" ht="10.5">
      <c r="D206" s="1"/>
    </row>
    <row r="207" ht="10.5">
      <c r="D207" s="1"/>
    </row>
    <row r="208" ht="10.5">
      <c r="D208" s="1"/>
    </row>
    <row r="209" ht="10.5">
      <c r="D209" s="1"/>
    </row>
    <row r="210" ht="10.5">
      <c r="D210" s="1"/>
    </row>
    <row r="211" ht="10.5">
      <c r="D211" s="1"/>
    </row>
    <row r="212" ht="10.5">
      <c r="D212" s="1"/>
    </row>
    <row r="213" ht="10.5">
      <c r="D213" s="1"/>
    </row>
    <row r="214" ht="10.5">
      <c r="D214" s="1"/>
    </row>
    <row r="215" ht="10.5">
      <c r="D215" s="1"/>
    </row>
    <row r="216" ht="10.5">
      <c r="D216" s="1"/>
    </row>
    <row r="217" ht="10.5">
      <c r="D217" s="1"/>
    </row>
    <row r="218" ht="10.5">
      <c r="D218" s="1"/>
    </row>
    <row r="219" ht="10.5">
      <c r="D219" s="1"/>
    </row>
    <row r="220" ht="10.5">
      <c r="D220" s="1"/>
    </row>
    <row r="221" ht="10.5">
      <c r="D221" s="1"/>
    </row>
    <row r="222" ht="10.5">
      <c r="D222" s="1"/>
    </row>
    <row r="223" ht="10.5">
      <c r="D223" s="1"/>
    </row>
    <row r="224" ht="10.5">
      <c r="D224" s="1"/>
    </row>
    <row r="225" ht="10.5">
      <c r="D225" s="1"/>
    </row>
    <row r="226" ht="10.5">
      <c r="D226" s="1"/>
    </row>
    <row r="227" ht="10.5">
      <c r="D227" s="1"/>
    </row>
    <row r="228" ht="10.5">
      <c r="D228" s="1"/>
    </row>
    <row r="229" ht="10.5">
      <c r="D229" s="1"/>
    </row>
    <row r="230" ht="10.5">
      <c r="D230" s="1"/>
    </row>
    <row r="231" ht="10.5">
      <c r="D231" s="1"/>
    </row>
    <row r="232" ht="10.5">
      <c r="D232" s="1"/>
    </row>
    <row r="233" ht="10.5">
      <c r="D233" s="1"/>
    </row>
    <row r="234" ht="10.5">
      <c r="D234" s="1"/>
    </row>
    <row r="235" ht="10.5">
      <c r="D235" s="1"/>
    </row>
    <row r="236" ht="10.5">
      <c r="D236" s="1"/>
    </row>
    <row r="237" ht="10.5">
      <c r="D237" s="1"/>
    </row>
    <row r="238" ht="10.5">
      <c r="D238" s="1"/>
    </row>
    <row r="239" ht="10.5">
      <c r="D239" s="1"/>
    </row>
    <row r="240" ht="10.5">
      <c r="D240" s="1"/>
    </row>
    <row r="241" ht="10.5">
      <c r="D241" s="1"/>
    </row>
    <row r="242" ht="10.5">
      <c r="D242" s="1"/>
    </row>
    <row r="243" ht="10.5">
      <c r="D243" s="1"/>
    </row>
    <row r="244" ht="10.5">
      <c r="D244" s="1"/>
    </row>
    <row r="245" ht="10.5">
      <c r="D245" s="1"/>
    </row>
    <row r="246" ht="10.5">
      <c r="D246" s="1"/>
    </row>
    <row r="247" ht="10.5">
      <c r="D247" s="1"/>
    </row>
    <row r="248" ht="10.5">
      <c r="D248" s="1"/>
    </row>
    <row r="249" ht="10.5">
      <c r="D249" s="1"/>
    </row>
    <row r="250" ht="10.5">
      <c r="D250" s="1"/>
    </row>
    <row r="251" ht="10.5">
      <c r="D251" s="1"/>
    </row>
    <row r="252" ht="10.5">
      <c r="D252" s="1"/>
    </row>
    <row r="253" ht="10.5">
      <c r="D253" s="1"/>
    </row>
    <row r="254" ht="10.5">
      <c r="D254" s="1"/>
    </row>
    <row r="255" ht="10.5">
      <c r="D255" s="1"/>
    </row>
    <row r="256" ht="10.5">
      <c r="D256" s="1"/>
    </row>
    <row r="257" ht="10.5">
      <c r="D257" s="1"/>
    </row>
    <row r="258" ht="10.5">
      <c r="D258" s="1"/>
    </row>
    <row r="259" ht="10.5">
      <c r="D259" s="1"/>
    </row>
    <row r="260" ht="10.5">
      <c r="D260" s="1"/>
    </row>
    <row r="261" ht="10.5">
      <c r="D261" s="1"/>
    </row>
    <row r="262" ht="10.5">
      <c r="D262" s="1"/>
    </row>
    <row r="263" ht="10.5">
      <c r="D263" s="1"/>
    </row>
    <row r="264" ht="10.5">
      <c r="D264" s="1"/>
    </row>
    <row r="265" ht="10.5">
      <c r="D265" s="1"/>
    </row>
    <row r="266" ht="10.5">
      <c r="D266" s="1"/>
    </row>
    <row r="267" ht="10.5">
      <c r="D267" s="1"/>
    </row>
    <row r="268" ht="10.5">
      <c r="D268" s="1"/>
    </row>
    <row r="269" ht="10.5">
      <c r="D269" s="1"/>
    </row>
    <row r="270" ht="10.5">
      <c r="D270" s="1"/>
    </row>
    <row r="271" ht="10.5">
      <c r="D271" s="1"/>
    </row>
    <row r="272" ht="10.5">
      <c r="D272" s="1"/>
    </row>
    <row r="273" ht="10.5">
      <c r="D273" s="1"/>
    </row>
    <row r="274" ht="10.5">
      <c r="D274" s="1"/>
    </row>
    <row r="275" ht="10.5">
      <c r="D275" s="1"/>
    </row>
    <row r="276" ht="10.5">
      <c r="D276" s="1"/>
    </row>
    <row r="277" ht="10.5">
      <c r="D277" s="1"/>
    </row>
    <row r="278" ht="10.5">
      <c r="D278" s="1"/>
    </row>
    <row r="279" ht="10.5">
      <c r="D279" s="1"/>
    </row>
    <row r="280" ht="10.5">
      <c r="D280" s="1"/>
    </row>
    <row r="281" ht="10.5">
      <c r="D281" s="1"/>
    </row>
    <row r="282" ht="10.5">
      <c r="D282" s="1"/>
    </row>
    <row r="283" ht="10.5">
      <c r="D283" s="1"/>
    </row>
    <row r="284" ht="10.5">
      <c r="D284" s="1"/>
    </row>
    <row r="285" ht="10.5">
      <c r="D285" s="1"/>
    </row>
    <row r="286" ht="10.5">
      <c r="D286" s="1"/>
    </row>
    <row r="287" ht="10.5">
      <c r="D287" s="1"/>
    </row>
    <row r="288" ht="10.5">
      <c r="D288" s="1"/>
    </row>
    <row r="289" ht="10.5">
      <c r="D289" s="1"/>
    </row>
    <row r="290" ht="10.5">
      <c r="D290" s="1"/>
    </row>
    <row r="291" ht="10.5">
      <c r="D291" s="1"/>
    </row>
    <row r="292" ht="10.5">
      <c r="D292" s="1"/>
    </row>
    <row r="293" ht="10.5">
      <c r="D293" s="1"/>
    </row>
    <row r="294" ht="10.5">
      <c r="D294" s="1"/>
    </row>
    <row r="295" ht="10.5">
      <c r="D295" s="1"/>
    </row>
    <row r="296" ht="10.5">
      <c r="D296" s="1"/>
    </row>
    <row r="297" ht="10.5">
      <c r="D297" s="1"/>
    </row>
    <row r="298" ht="10.5">
      <c r="D298" s="1"/>
    </row>
    <row r="299" ht="10.5">
      <c r="D299" s="1"/>
    </row>
    <row r="300" ht="10.5">
      <c r="D300" s="1"/>
    </row>
    <row r="301" ht="10.5">
      <c r="D301" s="1"/>
    </row>
    <row r="302" ht="10.5">
      <c r="D302" s="1"/>
    </row>
    <row r="303" ht="10.5">
      <c r="D303" s="1"/>
    </row>
    <row r="304" ht="10.5">
      <c r="D304" s="1"/>
    </row>
    <row r="305" ht="10.5">
      <c r="D305" s="1"/>
    </row>
    <row r="306" ht="10.5">
      <c r="D306" s="1"/>
    </row>
    <row r="307" ht="10.5">
      <c r="D307" s="1"/>
    </row>
    <row r="308" ht="10.5">
      <c r="D308" s="1"/>
    </row>
    <row r="309" ht="10.5">
      <c r="D309" s="1"/>
    </row>
    <row r="310" ht="10.5">
      <c r="D310" s="1"/>
    </row>
    <row r="311" ht="10.5">
      <c r="D311" s="1"/>
    </row>
    <row r="312" ht="10.5">
      <c r="D312" s="1"/>
    </row>
    <row r="313" ht="10.5">
      <c r="D313" s="1"/>
    </row>
    <row r="314" ht="10.5">
      <c r="D314" s="1"/>
    </row>
    <row r="315" ht="10.5">
      <c r="D315" s="1"/>
    </row>
    <row r="316" ht="10.5">
      <c r="D316" s="1"/>
    </row>
    <row r="317" ht="10.5">
      <c r="D317" s="1"/>
    </row>
    <row r="318" ht="10.5">
      <c r="D318" s="1"/>
    </row>
    <row r="319" ht="10.5">
      <c r="D319" s="1"/>
    </row>
    <row r="320" ht="10.5">
      <c r="D320" s="1"/>
    </row>
    <row r="321" ht="10.5">
      <c r="D321" s="1"/>
    </row>
    <row r="322" ht="10.5">
      <c r="D322" s="1"/>
    </row>
    <row r="323" ht="10.5">
      <c r="D323" s="1"/>
    </row>
    <row r="324" ht="10.5">
      <c r="D324" s="1"/>
    </row>
    <row r="325" ht="10.5">
      <c r="D325" s="1"/>
    </row>
    <row r="326" ht="10.5">
      <c r="D326" s="1"/>
    </row>
    <row r="327" ht="10.5">
      <c r="D327" s="1"/>
    </row>
    <row r="328" ht="10.5">
      <c r="D328" s="1"/>
    </row>
    <row r="329" ht="10.5">
      <c r="D329" s="1"/>
    </row>
    <row r="330" ht="10.5">
      <c r="D330" s="1"/>
    </row>
    <row r="331" ht="10.5">
      <c r="D331" s="1"/>
    </row>
    <row r="332" ht="10.5">
      <c r="D332" s="1"/>
    </row>
    <row r="333" ht="10.5">
      <c r="D333" s="1"/>
    </row>
    <row r="334" ht="10.5">
      <c r="D334" s="1"/>
    </row>
    <row r="335" ht="10.5">
      <c r="D335" s="1"/>
    </row>
    <row r="336" ht="10.5">
      <c r="D336" s="1"/>
    </row>
    <row r="337" ht="10.5">
      <c r="D337" s="1"/>
    </row>
    <row r="338" ht="10.5">
      <c r="D338" s="1"/>
    </row>
    <row r="339" ht="10.5">
      <c r="D339" s="1"/>
    </row>
    <row r="340" ht="10.5">
      <c r="D340" s="1"/>
    </row>
    <row r="341" ht="10.5">
      <c r="D341" s="1"/>
    </row>
    <row r="342" ht="10.5">
      <c r="D342" s="1"/>
    </row>
    <row r="343" ht="10.5">
      <c r="D343" s="1"/>
    </row>
    <row r="344" ht="10.5">
      <c r="D344" s="1"/>
    </row>
    <row r="345" ht="10.5">
      <c r="D345" s="1"/>
    </row>
    <row r="346" ht="10.5">
      <c r="D346" s="1"/>
    </row>
    <row r="347" ht="10.5">
      <c r="D347" s="1"/>
    </row>
    <row r="348" ht="10.5">
      <c r="D348" s="1"/>
    </row>
    <row r="349" ht="10.5">
      <c r="D349" s="1"/>
    </row>
    <row r="350" ht="10.5">
      <c r="D350" s="1"/>
    </row>
    <row r="351" ht="10.5">
      <c r="D351" s="1"/>
    </row>
    <row r="352" ht="10.5">
      <c r="D352" s="1"/>
    </row>
    <row r="353" ht="10.5">
      <c r="D353" s="1"/>
    </row>
    <row r="354" ht="10.5">
      <c r="D354" s="1"/>
    </row>
    <row r="355" ht="10.5">
      <c r="D355" s="1"/>
    </row>
    <row r="356" ht="10.5">
      <c r="D356" s="1"/>
    </row>
    <row r="357" ht="10.5">
      <c r="D357" s="1"/>
    </row>
    <row r="358" ht="10.5">
      <c r="D358" s="1"/>
    </row>
    <row r="359" ht="10.5">
      <c r="D359" s="1"/>
    </row>
    <row r="360" ht="10.5">
      <c r="D360" s="1"/>
    </row>
    <row r="361" ht="10.5">
      <c r="D361" s="1"/>
    </row>
    <row r="362" ht="10.5">
      <c r="D362" s="1"/>
    </row>
    <row r="363" ht="10.5">
      <c r="D363" s="1"/>
    </row>
    <row r="364" ht="10.5">
      <c r="D364" s="1"/>
    </row>
    <row r="365" ht="10.5">
      <c r="D365" s="1"/>
    </row>
    <row r="366" ht="10.5">
      <c r="D366" s="1"/>
    </row>
    <row r="367" ht="10.5">
      <c r="D367" s="1"/>
    </row>
    <row r="368" ht="10.5">
      <c r="D368" s="1"/>
    </row>
    <row r="369" ht="10.5">
      <c r="D369" s="1"/>
    </row>
    <row r="370" ht="10.5">
      <c r="D370" s="1"/>
    </row>
    <row r="371" ht="10.5">
      <c r="D371" s="1"/>
    </row>
    <row r="372" ht="10.5">
      <c r="D372" s="1"/>
    </row>
    <row r="373" ht="10.5">
      <c r="D373" s="1"/>
    </row>
    <row r="374" ht="10.5">
      <c r="D374" s="1"/>
    </row>
    <row r="375" ht="10.5">
      <c r="D375" s="1"/>
    </row>
    <row r="376" ht="10.5">
      <c r="D376" s="1"/>
    </row>
    <row r="377" ht="10.5">
      <c r="D377" s="1"/>
    </row>
    <row r="378" ht="10.5">
      <c r="D378" s="1"/>
    </row>
    <row r="379" ht="10.5">
      <c r="D379" s="1"/>
    </row>
    <row r="380" ht="10.5">
      <c r="D380" s="1"/>
    </row>
    <row r="381" ht="10.5">
      <c r="D381" s="1"/>
    </row>
    <row r="382" ht="10.5">
      <c r="D382" s="1"/>
    </row>
    <row r="383" ht="10.5">
      <c r="D383" s="1"/>
    </row>
    <row r="384" ht="10.5">
      <c r="D384" s="1"/>
    </row>
    <row r="385" ht="10.5">
      <c r="D385" s="1"/>
    </row>
    <row r="386" ht="10.5">
      <c r="D386" s="1"/>
    </row>
    <row r="387" ht="10.5">
      <c r="D387" s="1"/>
    </row>
    <row r="388" ht="10.5">
      <c r="D388" s="1"/>
    </row>
    <row r="389" ht="10.5">
      <c r="D389" s="1"/>
    </row>
    <row r="390" ht="10.5">
      <c r="D390" s="1"/>
    </row>
    <row r="391" ht="10.5">
      <c r="D391" s="1"/>
    </row>
    <row r="392" ht="10.5">
      <c r="D392" s="1"/>
    </row>
    <row r="393" ht="10.5">
      <c r="D393" s="1"/>
    </row>
    <row r="394" ht="10.5">
      <c r="D394" s="1"/>
    </row>
    <row r="395" ht="10.5">
      <c r="D395" s="1"/>
    </row>
    <row r="396" ht="10.5">
      <c r="D396" s="1"/>
    </row>
    <row r="397" ht="10.5">
      <c r="D397" s="1"/>
    </row>
    <row r="398" ht="10.5">
      <c r="D398" s="1"/>
    </row>
    <row r="399" ht="10.5">
      <c r="D399" s="1"/>
    </row>
    <row r="400" ht="10.5">
      <c r="D400" s="1"/>
    </row>
    <row r="401" ht="10.5">
      <c r="D401" s="1"/>
    </row>
    <row r="402" ht="10.5">
      <c r="D402" s="1"/>
    </row>
    <row r="403" ht="10.5">
      <c r="D403" s="1"/>
    </row>
    <row r="404" ht="10.5">
      <c r="D404" s="1"/>
    </row>
    <row r="405" ht="10.5">
      <c r="D405" s="1"/>
    </row>
    <row r="406" ht="10.5">
      <c r="D406" s="1"/>
    </row>
    <row r="407" ht="10.5">
      <c r="D407" s="1"/>
    </row>
    <row r="408" ht="10.5">
      <c r="D408" s="1"/>
    </row>
    <row r="409" ht="10.5">
      <c r="D409" s="1"/>
    </row>
    <row r="410" ht="10.5">
      <c r="D410" s="1"/>
    </row>
    <row r="411" ht="10.5">
      <c r="D411" s="1"/>
    </row>
    <row r="412" ht="10.5">
      <c r="D412" s="1"/>
    </row>
    <row r="413" ht="10.5">
      <c r="D413" s="1"/>
    </row>
    <row r="414" ht="10.5">
      <c r="D414" s="1"/>
    </row>
    <row r="415" ht="10.5">
      <c r="D415" s="1"/>
    </row>
    <row r="416" ht="10.5">
      <c r="D416" s="1"/>
    </row>
    <row r="417" ht="10.5">
      <c r="D417" s="1"/>
    </row>
    <row r="418" ht="10.5">
      <c r="D418" s="1"/>
    </row>
    <row r="419" ht="10.5">
      <c r="D419" s="1"/>
    </row>
    <row r="420" ht="10.5">
      <c r="D420" s="1"/>
    </row>
    <row r="421" ht="10.5">
      <c r="D421" s="1"/>
    </row>
    <row r="422" ht="10.5">
      <c r="D422" s="1"/>
    </row>
    <row r="423" ht="10.5">
      <c r="D423" s="1"/>
    </row>
    <row r="424" ht="10.5">
      <c r="D424" s="1"/>
    </row>
    <row r="425" ht="10.5">
      <c r="D425" s="1"/>
    </row>
    <row r="426" ht="10.5">
      <c r="D426" s="1"/>
    </row>
    <row r="427" ht="10.5">
      <c r="D427" s="1"/>
    </row>
    <row r="428" ht="10.5">
      <c r="D428" s="1"/>
    </row>
    <row r="429" ht="10.5">
      <c r="D429" s="1"/>
    </row>
    <row r="430" ht="10.5">
      <c r="D430" s="1"/>
    </row>
    <row r="431" ht="10.5">
      <c r="D431" s="1"/>
    </row>
    <row r="432" ht="10.5">
      <c r="D432" s="1"/>
    </row>
    <row r="433" ht="10.5">
      <c r="D433" s="1"/>
    </row>
    <row r="434" ht="10.5">
      <c r="D434" s="1"/>
    </row>
    <row r="435" ht="10.5">
      <c r="D435" s="1"/>
    </row>
    <row r="436" ht="10.5">
      <c r="D436" s="1"/>
    </row>
    <row r="437" ht="10.5">
      <c r="D437" s="1"/>
    </row>
    <row r="438" ht="10.5">
      <c r="D438" s="1"/>
    </row>
    <row r="439" ht="10.5">
      <c r="D439" s="1"/>
    </row>
    <row r="440" ht="10.5">
      <c r="D440" s="1"/>
    </row>
    <row r="441" ht="10.5">
      <c r="D441" s="1"/>
    </row>
    <row r="442" ht="10.5">
      <c r="D442" s="1"/>
    </row>
    <row r="443" ht="10.5">
      <c r="D443" s="1"/>
    </row>
    <row r="444" ht="10.5">
      <c r="D444" s="1"/>
    </row>
    <row r="445" ht="10.5">
      <c r="D445" s="1"/>
    </row>
    <row r="446" ht="10.5">
      <c r="D446" s="1"/>
    </row>
    <row r="447" ht="10.5">
      <c r="D447" s="1"/>
    </row>
    <row r="448" ht="10.5">
      <c r="D448" s="1"/>
    </row>
    <row r="449" ht="10.5">
      <c r="D449" s="1"/>
    </row>
    <row r="450" ht="10.5">
      <c r="D450" s="1"/>
    </row>
    <row r="451" ht="10.5">
      <c r="D451" s="1"/>
    </row>
    <row r="452" ht="10.5">
      <c r="D452" s="1"/>
    </row>
    <row r="453" ht="10.5">
      <c r="D453" s="1"/>
    </row>
    <row r="454" ht="10.5">
      <c r="D454" s="1"/>
    </row>
    <row r="455" ht="10.5">
      <c r="D455" s="1"/>
    </row>
    <row r="456" ht="10.5">
      <c r="D456" s="1"/>
    </row>
    <row r="457" ht="10.5">
      <c r="D457" s="1"/>
    </row>
    <row r="458" ht="10.5">
      <c r="D458" s="1"/>
    </row>
    <row r="459" ht="10.5">
      <c r="D459" s="1"/>
    </row>
    <row r="460" ht="10.5">
      <c r="D460" s="1"/>
    </row>
    <row r="461" ht="10.5">
      <c r="D461" s="1"/>
    </row>
    <row r="462" ht="10.5">
      <c r="D462" s="1"/>
    </row>
    <row r="463" ht="10.5">
      <c r="D463" s="1"/>
    </row>
    <row r="464" ht="10.5">
      <c r="D464" s="1"/>
    </row>
    <row r="465" ht="10.5">
      <c r="D465" s="1"/>
    </row>
    <row r="466" ht="10.5">
      <c r="D466" s="1"/>
    </row>
    <row r="467" ht="10.5">
      <c r="D467" s="1"/>
    </row>
    <row r="468" ht="10.5">
      <c r="D468" s="1"/>
    </row>
    <row r="469" ht="10.5">
      <c r="D469" s="1"/>
    </row>
    <row r="470" ht="10.5">
      <c r="D470" s="1"/>
    </row>
    <row r="471" ht="10.5">
      <c r="D471" s="1"/>
    </row>
    <row r="472" ht="10.5">
      <c r="D472" s="1"/>
    </row>
    <row r="473" ht="10.5">
      <c r="D473" s="1"/>
    </row>
    <row r="474" ht="10.5">
      <c r="D474" s="1"/>
    </row>
    <row r="475" ht="10.5">
      <c r="D475" s="1"/>
    </row>
    <row r="476" ht="10.5">
      <c r="D476" s="1"/>
    </row>
    <row r="477" ht="10.5">
      <c r="D477" s="1"/>
    </row>
    <row r="478" ht="10.5">
      <c r="D478" s="1"/>
    </row>
    <row r="479" ht="10.5">
      <c r="D479" s="1"/>
    </row>
    <row r="480" ht="10.5">
      <c r="D480" s="1"/>
    </row>
    <row r="481" ht="10.5">
      <c r="D481" s="1"/>
    </row>
    <row r="482" ht="10.5">
      <c r="D482" s="1"/>
    </row>
    <row r="483" ht="10.5">
      <c r="D483" s="1"/>
    </row>
    <row r="484" ht="10.5">
      <c r="D484" s="1"/>
    </row>
    <row r="485" ht="10.5">
      <c r="D485" s="1"/>
    </row>
    <row r="486" ht="10.5">
      <c r="D486" s="1"/>
    </row>
    <row r="487" ht="10.5">
      <c r="D487" s="1"/>
    </row>
    <row r="488" ht="10.5">
      <c r="D488" s="1"/>
    </row>
    <row r="489" ht="10.5">
      <c r="D489" s="1"/>
    </row>
    <row r="490" ht="10.5">
      <c r="D490" s="1"/>
    </row>
    <row r="491" ht="10.5">
      <c r="D491" s="1"/>
    </row>
    <row r="492" ht="10.5">
      <c r="D492" s="1"/>
    </row>
    <row r="493" ht="10.5">
      <c r="D493" s="1"/>
    </row>
    <row r="494" ht="10.5">
      <c r="D494" s="1"/>
    </row>
    <row r="495" ht="10.5">
      <c r="D495" s="1"/>
    </row>
    <row r="496" ht="10.5">
      <c r="D496" s="1"/>
    </row>
    <row r="497" ht="10.5">
      <c r="D497" s="1"/>
    </row>
    <row r="498" ht="10.5">
      <c r="D498" s="1"/>
    </row>
    <row r="499" ht="10.5">
      <c r="D499" s="1"/>
    </row>
    <row r="500" ht="10.5">
      <c r="D500" s="1"/>
    </row>
    <row r="501" ht="10.5">
      <c r="D501" s="1"/>
    </row>
    <row r="502" ht="10.5">
      <c r="D502" s="1"/>
    </row>
    <row r="503" ht="10.5">
      <c r="D503" s="1"/>
    </row>
    <row r="504" ht="10.5">
      <c r="D504" s="1"/>
    </row>
    <row r="505" ht="10.5">
      <c r="D505" s="1"/>
    </row>
    <row r="506" ht="10.5">
      <c r="D506" s="1"/>
    </row>
    <row r="507" ht="10.5">
      <c r="D507" s="1"/>
    </row>
    <row r="508" ht="10.5">
      <c r="D508" s="1"/>
    </row>
    <row r="509" ht="10.5">
      <c r="D509" s="1"/>
    </row>
    <row r="510" ht="10.5">
      <c r="D510" s="1"/>
    </row>
    <row r="511" ht="10.5">
      <c r="D511" s="1"/>
    </row>
    <row r="512" ht="10.5">
      <c r="D512" s="1"/>
    </row>
    <row r="513" ht="10.5">
      <c r="D513" s="1"/>
    </row>
    <row r="514" ht="10.5">
      <c r="D514" s="1"/>
    </row>
    <row r="515" ht="10.5">
      <c r="D515" s="1"/>
    </row>
    <row r="516" ht="10.5">
      <c r="D516" s="1"/>
    </row>
    <row r="517" ht="10.5">
      <c r="D517" s="1"/>
    </row>
    <row r="518" ht="10.5">
      <c r="D518" s="1"/>
    </row>
    <row r="519" ht="10.5">
      <c r="D519" s="1"/>
    </row>
    <row r="520" ht="10.5">
      <c r="D520" s="1"/>
    </row>
    <row r="521" ht="10.5">
      <c r="D521" s="1"/>
    </row>
    <row r="522" ht="10.5">
      <c r="D522" s="1"/>
    </row>
    <row r="523" ht="10.5">
      <c r="D523" s="1"/>
    </row>
    <row r="524" ht="10.5">
      <c r="D524" s="1"/>
    </row>
    <row r="525" ht="10.5">
      <c r="D525" s="1"/>
    </row>
    <row r="526" ht="10.5">
      <c r="D526" s="1"/>
    </row>
    <row r="527" ht="10.5">
      <c r="D527" s="1"/>
    </row>
    <row r="528" ht="10.5">
      <c r="D528" s="1"/>
    </row>
    <row r="529" ht="10.5">
      <c r="D529" s="1"/>
    </row>
    <row r="530" ht="10.5">
      <c r="D530" s="1"/>
    </row>
    <row r="531" ht="10.5">
      <c r="D531" s="1"/>
    </row>
    <row r="532" ht="10.5">
      <c r="D532" s="1"/>
    </row>
    <row r="533" ht="10.5">
      <c r="D533" s="1"/>
    </row>
    <row r="534" ht="10.5">
      <c r="D534" s="1"/>
    </row>
    <row r="535" ht="10.5">
      <c r="D535" s="1"/>
    </row>
    <row r="536" ht="10.5">
      <c r="D536" s="1"/>
    </row>
    <row r="537" ht="10.5">
      <c r="D537" s="1"/>
    </row>
    <row r="538" ht="10.5">
      <c r="D538" s="1"/>
    </row>
    <row r="539" ht="10.5">
      <c r="D539" s="1"/>
    </row>
    <row r="540" ht="10.5">
      <c r="D540" s="1"/>
    </row>
    <row r="541" ht="10.5">
      <c r="D541" s="1"/>
    </row>
    <row r="542" ht="10.5">
      <c r="D542" s="1"/>
    </row>
    <row r="543" ht="10.5">
      <c r="D543" s="1"/>
    </row>
    <row r="544" ht="10.5">
      <c r="D544" s="1"/>
    </row>
    <row r="545" ht="10.5">
      <c r="D545" s="1"/>
    </row>
    <row r="546" ht="10.5">
      <c r="D546" s="1"/>
    </row>
    <row r="547" ht="10.5">
      <c r="D547" s="1"/>
    </row>
    <row r="548" ht="10.5">
      <c r="D548" s="1"/>
    </row>
    <row r="549" ht="10.5">
      <c r="D549" s="1"/>
    </row>
    <row r="550" ht="10.5">
      <c r="D550" s="1"/>
    </row>
    <row r="551" ht="10.5">
      <c r="D551" s="1"/>
    </row>
    <row r="552" ht="10.5">
      <c r="D552" s="1"/>
    </row>
    <row r="553" ht="10.5">
      <c r="D553" s="1"/>
    </row>
    <row r="554" ht="10.5">
      <c r="D554" s="1"/>
    </row>
    <row r="555" ht="10.5">
      <c r="D555" s="1"/>
    </row>
    <row r="556" ht="10.5">
      <c r="D556" s="1"/>
    </row>
    <row r="557" ht="10.5">
      <c r="D557" s="1"/>
    </row>
    <row r="558" ht="10.5">
      <c r="D558" s="1"/>
    </row>
    <row r="559" ht="10.5">
      <c r="D559" s="1"/>
    </row>
    <row r="560" ht="10.5">
      <c r="D560" s="1"/>
    </row>
    <row r="561" ht="10.5">
      <c r="D561" s="1"/>
    </row>
    <row r="562" ht="10.5">
      <c r="D562" s="1"/>
    </row>
    <row r="563" ht="10.5">
      <c r="D563" s="1"/>
    </row>
    <row r="564" ht="10.5">
      <c r="D564" s="1"/>
    </row>
    <row r="565" ht="10.5">
      <c r="D565" s="1"/>
    </row>
    <row r="566" ht="10.5">
      <c r="D566" s="1"/>
    </row>
    <row r="567" ht="10.5">
      <c r="D567" s="1"/>
    </row>
    <row r="568" ht="10.5">
      <c r="D568" s="1"/>
    </row>
    <row r="569" ht="10.5">
      <c r="D569" s="1"/>
    </row>
    <row r="570" ht="10.5">
      <c r="D570" s="1"/>
    </row>
    <row r="571" ht="10.5">
      <c r="D571" s="1"/>
    </row>
    <row r="572" ht="10.5">
      <c r="D572" s="1"/>
    </row>
    <row r="573" ht="10.5">
      <c r="D573" s="1"/>
    </row>
    <row r="574" ht="10.5">
      <c r="D574" s="1"/>
    </row>
    <row r="575" ht="10.5">
      <c r="D575" s="1"/>
    </row>
    <row r="576" ht="10.5">
      <c r="D576" s="1"/>
    </row>
    <row r="577" ht="10.5">
      <c r="D577" s="1"/>
    </row>
    <row r="578" ht="10.5">
      <c r="D578" s="1"/>
    </row>
    <row r="579" ht="10.5">
      <c r="D579" s="1"/>
    </row>
    <row r="580" ht="10.5">
      <c r="D580" s="1"/>
    </row>
    <row r="581" ht="10.5">
      <c r="D581" s="1"/>
    </row>
    <row r="582" ht="10.5">
      <c r="D582" s="1"/>
    </row>
    <row r="583" ht="10.5">
      <c r="D583" s="1"/>
    </row>
    <row r="584" ht="10.5">
      <c r="D584" s="1"/>
    </row>
    <row r="585" ht="10.5">
      <c r="D585" s="1"/>
    </row>
    <row r="586" ht="10.5">
      <c r="D586" s="1"/>
    </row>
    <row r="587" ht="10.5">
      <c r="D587" s="1"/>
    </row>
    <row r="588" ht="10.5">
      <c r="D588" s="1"/>
    </row>
    <row r="589" ht="10.5">
      <c r="D589" s="1"/>
    </row>
    <row r="590" ht="10.5">
      <c r="D590" s="1"/>
    </row>
    <row r="591" ht="10.5">
      <c r="D591" s="1"/>
    </row>
    <row r="592" ht="10.5">
      <c r="D592" s="1"/>
    </row>
    <row r="593" ht="10.5">
      <c r="D593" s="1"/>
    </row>
    <row r="594" ht="10.5">
      <c r="D594" s="1"/>
    </row>
    <row r="595" ht="10.5">
      <c r="D595" s="1"/>
    </row>
    <row r="596" ht="10.5">
      <c r="D596" s="1"/>
    </row>
    <row r="597" ht="10.5">
      <c r="D597" s="1"/>
    </row>
    <row r="598" ht="10.5">
      <c r="D598" s="1"/>
    </row>
    <row r="599" ht="10.5">
      <c r="D599" s="1"/>
    </row>
    <row r="600" ht="10.5">
      <c r="D600" s="1"/>
    </row>
    <row r="601" ht="10.5">
      <c r="D601" s="1"/>
    </row>
    <row r="602" ht="10.5">
      <c r="D602" s="1"/>
    </row>
    <row r="603" ht="10.5">
      <c r="D603" s="1"/>
    </row>
    <row r="604" ht="10.5">
      <c r="D604" s="1"/>
    </row>
    <row r="605" ht="10.5">
      <c r="D605" s="1"/>
    </row>
    <row r="606" ht="10.5">
      <c r="D606" s="1"/>
    </row>
    <row r="607" ht="10.5">
      <c r="D607" s="1"/>
    </row>
    <row r="608" ht="10.5">
      <c r="D608" s="1"/>
    </row>
    <row r="609" ht="10.5">
      <c r="D609" s="1"/>
    </row>
    <row r="610" ht="10.5">
      <c r="D610" s="1"/>
    </row>
    <row r="611" ht="10.5">
      <c r="D611" s="1"/>
    </row>
    <row r="612" ht="10.5">
      <c r="D612" s="1"/>
    </row>
    <row r="613" ht="10.5">
      <c r="D613" s="1"/>
    </row>
    <row r="614" ht="10.5">
      <c r="D614" s="1"/>
    </row>
    <row r="615" ht="10.5">
      <c r="D615" s="1"/>
    </row>
    <row r="616" ht="10.5">
      <c r="D616" s="1"/>
    </row>
    <row r="617" ht="10.5">
      <c r="D617" s="1"/>
    </row>
    <row r="618" ht="10.5">
      <c r="D618" s="1"/>
    </row>
    <row r="619" ht="10.5">
      <c r="D619" s="1"/>
    </row>
    <row r="620" ht="10.5">
      <c r="D620" s="1"/>
    </row>
    <row r="621" ht="10.5">
      <c r="D621" s="1"/>
    </row>
    <row r="622" ht="10.5">
      <c r="D622" s="1"/>
    </row>
    <row r="623" ht="10.5">
      <c r="D623" s="1"/>
    </row>
    <row r="624" ht="10.5">
      <c r="D624" s="1"/>
    </row>
    <row r="625" ht="10.5">
      <c r="D625" s="1"/>
    </row>
    <row r="626" ht="10.5">
      <c r="D626" s="1"/>
    </row>
    <row r="627" ht="10.5">
      <c r="D627" s="1"/>
    </row>
    <row r="628" ht="10.5">
      <c r="D628" s="1"/>
    </row>
    <row r="629" ht="10.5">
      <c r="D629" s="1"/>
    </row>
    <row r="630" ht="10.5">
      <c r="D630" s="1"/>
    </row>
    <row r="631" ht="10.5">
      <c r="D631" s="1"/>
    </row>
    <row r="632" ht="10.5">
      <c r="D632" s="1"/>
    </row>
    <row r="633" ht="10.5">
      <c r="D633" s="1"/>
    </row>
    <row r="634" ht="10.5">
      <c r="D634" s="1"/>
    </row>
    <row r="635" ht="10.5">
      <c r="D635" s="1"/>
    </row>
    <row r="636" ht="10.5">
      <c r="D636" s="1"/>
    </row>
    <row r="637" ht="10.5">
      <c r="D637" s="1"/>
    </row>
    <row r="638" ht="10.5">
      <c r="D638" s="1"/>
    </row>
    <row r="639" ht="10.5">
      <c r="D639" s="1"/>
    </row>
    <row r="640" ht="10.5">
      <c r="D640" s="1"/>
    </row>
    <row r="641" ht="10.5">
      <c r="D641" s="1"/>
    </row>
    <row r="642" ht="10.5">
      <c r="D642" s="1"/>
    </row>
    <row r="643" ht="10.5">
      <c r="D643" s="1"/>
    </row>
    <row r="644" ht="10.5">
      <c r="D644" s="1"/>
    </row>
    <row r="645" ht="10.5">
      <c r="D645" s="1"/>
    </row>
    <row r="646" ht="10.5">
      <c r="D646" s="1"/>
    </row>
    <row r="647" ht="10.5">
      <c r="D647" s="1"/>
    </row>
    <row r="648" ht="10.5">
      <c r="D648" s="1"/>
    </row>
    <row r="649" ht="10.5">
      <c r="D649" s="1"/>
    </row>
    <row r="650" ht="10.5">
      <c r="D650" s="1"/>
    </row>
    <row r="651" ht="10.5">
      <c r="D651" s="1"/>
    </row>
    <row r="652" ht="10.5">
      <c r="D652" s="1"/>
    </row>
    <row r="653" ht="10.5">
      <c r="D653" s="1"/>
    </row>
    <row r="654" ht="10.5">
      <c r="D654" s="1"/>
    </row>
    <row r="655" ht="10.5">
      <c r="D655" s="1"/>
    </row>
    <row r="656" ht="10.5">
      <c r="D656" s="1"/>
    </row>
    <row r="657" ht="10.5">
      <c r="D657" s="1"/>
    </row>
    <row r="658" ht="10.5">
      <c r="D658" s="1"/>
    </row>
    <row r="659" ht="10.5">
      <c r="D659" s="1"/>
    </row>
    <row r="660" ht="10.5">
      <c r="D660" s="1"/>
    </row>
    <row r="661" ht="10.5">
      <c r="D661" s="1"/>
    </row>
    <row r="662" ht="10.5">
      <c r="D662" s="1"/>
    </row>
    <row r="663" ht="10.5">
      <c r="D663" s="1"/>
    </row>
    <row r="664" ht="10.5">
      <c r="D664" s="1"/>
    </row>
    <row r="665" ht="10.5">
      <c r="D665" s="1"/>
    </row>
    <row r="666" ht="10.5">
      <c r="D666" s="1"/>
    </row>
    <row r="667" ht="10.5">
      <c r="D667" s="1"/>
    </row>
    <row r="668" ht="10.5">
      <c r="D668" s="1"/>
    </row>
    <row r="669" ht="10.5">
      <c r="D669" s="1"/>
    </row>
    <row r="670" ht="10.5">
      <c r="D670" s="1"/>
    </row>
    <row r="671" ht="10.5">
      <c r="D671" s="1"/>
    </row>
    <row r="672" ht="10.5">
      <c r="D672" s="1"/>
    </row>
    <row r="673" ht="10.5">
      <c r="D673" s="1"/>
    </row>
    <row r="674" ht="10.5">
      <c r="D674" s="1"/>
    </row>
    <row r="675" ht="10.5">
      <c r="D675" s="1"/>
    </row>
    <row r="676" ht="10.5">
      <c r="D676" s="1"/>
    </row>
    <row r="677" ht="10.5">
      <c r="D677" s="1"/>
    </row>
    <row r="678" ht="10.5">
      <c r="D678" s="1"/>
    </row>
    <row r="679" ht="10.5">
      <c r="D679" s="1"/>
    </row>
    <row r="680" ht="10.5">
      <c r="D680" s="1"/>
    </row>
    <row r="681" ht="10.5">
      <c r="D681" s="1"/>
    </row>
    <row r="682" ht="10.5">
      <c r="D682" s="1"/>
    </row>
    <row r="683" ht="10.5">
      <c r="D683" s="1"/>
    </row>
    <row r="684" ht="10.5">
      <c r="D684" s="1"/>
    </row>
    <row r="685" ht="10.5">
      <c r="D685" s="1"/>
    </row>
    <row r="686" ht="10.5">
      <c r="D686" s="1"/>
    </row>
    <row r="687" ht="10.5">
      <c r="D687" s="1"/>
    </row>
    <row r="688" ht="10.5">
      <c r="D688" s="1"/>
    </row>
    <row r="689" ht="10.5">
      <c r="D689" s="1"/>
    </row>
    <row r="690" ht="10.5">
      <c r="D690" s="1"/>
    </row>
    <row r="691" ht="10.5">
      <c r="D691" s="1"/>
    </row>
    <row r="692" ht="10.5">
      <c r="D692" s="1"/>
    </row>
    <row r="693" ht="10.5">
      <c r="D693" s="1"/>
    </row>
    <row r="694" ht="10.5">
      <c r="D694" s="1"/>
    </row>
    <row r="695" ht="10.5">
      <c r="D695" s="1"/>
    </row>
    <row r="696" ht="10.5">
      <c r="D696" s="1"/>
    </row>
    <row r="697" ht="10.5">
      <c r="D697" s="1"/>
    </row>
    <row r="698" ht="10.5">
      <c r="D698" s="1"/>
    </row>
    <row r="699" ht="10.5">
      <c r="D699" s="1"/>
    </row>
    <row r="700" ht="10.5">
      <c r="D700" s="1"/>
    </row>
    <row r="701" ht="10.5">
      <c r="D701" s="1"/>
    </row>
    <row r="702" ht="10.5">
      <c r="D702" s="1"/>
    </row>
    <row r="703" ht="10.5">
      <c r="D703" s="1"/>
    </row>
    <row r="704" ht="10.5">
      <c r="D704" s="1"/>
    </row>
    <row r="705" ht="10.5">
      <c r="D705" s="1"/>
    </row>
    <row r="706" ht="10.5">
      <c r="D706" s="1"/>
    </row>
    <row r="707" ht="10.5">
      <c r="D707" s="1"/>
    </row>
    <row r="708" ht="10.5">
      <c r="D708" s="1"/>
    </row>
    <row r="709" ht="10.5">
      <c r="D709" s="1"/>
    </row>
    <row r="710" ht="10.5">
      <c r="D710" s="1"/>
    </row>
    <row r="711" ht="10.5">
      <c r="D711" s="1"/>
    </row>
    <row r="712" ht="10.5">
      <c r="D712" s="1"/>
    </row>
    <row r="713" ht="10.5">
      <c r="D713" s="1"/>
    </row>
    <row r="714" ht="10.5">
      <c r="D714" s="1"/>
    </row>
    <row r="715" ht="10.5">
      <c r="D715" s="1"/>
    </row>
    <row r="716" ht="10.5">
      <c r="D716" s="1"/>
    </row>
    <row r="717" ht="10.5">
      <c r="D717" s="1"/>
    </row>
    <row r="718" ht="10.5">
      <c r="D718" s="1"/>
    </row>
    <row r="719" ht="10.5">
      <c r="D719" s="1"/>
    </row>
    <row r="720" ht="10.5">
      <c r="D720" s="1"/>
    </row>
    <row r="721" ht="10.5">
      <c r="D721" s="1"/>
    </row>
    <row r="722" ht="10.5">
      <c r="D722" s="1"/>
    </row>
    <row r="723" ht="10.5">
      <c r="D723" s="1"/>
    </row>
    <row r="724" ht="10.5">
      <c r="D724" s="1"/>
    </row>
    <row r="725" ht="10.5">
      <c r="D725" s="1"/>
    </row>
    <row r="726" ht="10.5">
      <c r="D726" s="1"/>
    </row>
    <row r="727" ht="10.5">
      <c r="D727" s="1"/>
    </row>
    <row r="728" ht="10.5">
      <c r="D728" s="1"/>
    </row>
    <row r="729" ht="10.5">
      <c r="D729" s="1"/>
    </row>
    <row r="730" ht="10.5">
      <c r="D730" s="1"/>
    </row>
    <row r="731" ht="10.5">
      <c r="D731" s="1"/>
    </row>
    <row r="732" ht="10.5">
      <c r="D732" s="1"/>
    </row>
    <row r="733" ht="10.5">
      <c r="D733" s="1"/>
    </row>
    <row r="734" ht="10.5">
      <c r="D734" s="1"/>
    </row>
    <row r="735" ht="10.5">
      <c r="D735" s="1"/>
    </row>
    <row r="736" ht="10.5">
      <c r="D736" s="1"/>
    </row>
    <row r="737" ht="10.5">
      <c r="D737" s="1"/>
    </row>
    <row r="738" ht="10.5">
      <c r="D738" s="1"/>
    </row>
    <row r="739" ht="10.5">
      <c r="D739" s="1"/>
    </row>
    <row r="740" ht="10.5">
      <c r="D740" s="1"/>
    </row>
    <row r="741" ht="10.5">
      <c r="D741" s="1"/>
    </row>
    <row r="742" ht="10.5">
      <c r="D742" s="1"/>
    </row>
    <row r="743" ht="10.5">
      <c r="D743" s="1"/>
    </row>
    <row r="744" ht="10.5">
      <c r="D744" s="1"/>
    </row>
    <row r="745" ht="10.5">
      <c r="D745" s="1"/>
    </row>
    <row r="746" ht="10.5">
      <c r="D746" s="1"/>
    </row>
    <row r="747" ht="10.5">
      <c r="D747" s="1"/>
    </row>
    <row r="748" ht="10.5">
      <c r="D748" s="1"/>
    </row>
    <row r="749" ht="10.5">
      <c r="D749" s="1"/>
    </row>
    <row r="750" ht="10.5">
      <c r="D750" s="1"/>
    </row>
    <row r="751" ht="10.5">
      <c r="D751" s="1"/>
    </row>
    <row r="752" ht="10.5">
      <c r="D752" s="1"/>
    </row>
    <row r="753" ht="10.5">
      <c r="D753" s="1"/>
    </row>
    <row r="754" ht="10.5">
      <c r="D754" s="1"/>
    </row>
    <row r="755" ht="10.5">
      <c r="D755" s="1"/>
    </row>
    <row r="756" ht="10.5">
      <c r="D756" s="1"/>
    </row>
    <row r="757" ht="10.5">
      <c r="D757" s="1"/>
    </row>
    <row r="758" ht="10.5">
      <c r="D758" s="1"/>
    </row>
    <row r="759" ht="10.5">
      <c r="D759" s="1"/>
    </row>
    <row r="760" ht="10.5">
      <c r="D760" s="1"/>
    </row>
    <row r="761" ht="10.5">
      <c r="D761" s="1"/>
    </row>
    <row r="762" ht="10.5">
      <c r="D762" s="1"/>
    </row>
    <row r="763" ht="10.5">
      <c r="D763" s="1"/>
    </row>
    <row r="764" ht="10.5">
      <c r="D764" s="1"/>
    </row>
    <row r="765" ht="10.5">
      <c r="D765" s="1"/>
    </row>
    <row r="766" ht="10.5">
      <c r="D766" s="1"/>
    </row>
    <row r="767" ht="10.5">
      <c r="D767" s="1"/>
    </row>
    <row r="768" ht="10.5">
      <c r="D768" s="1"/>
    </row>
    <row r="769" ht="10.5">
      <c r="D769" s="1"/>
    </row>
    <row r="770" ht="10.5">
      <c r="D770" s="1"/>
    </row>
    <row r="771" ht="10.5">
      <c r="D771" s="1"/>
    </row>
    <row r="772" ht="10.5">
      <c r="D772" s="1"/>
    </row>
    <row r="773" ht="10.5">
      <c r="D773" s="1"/>
    </row>
    <row r="774" ht="10.5">
      <c r="D774" s="1"/>
    </row>
    <row r="775" ht="10.5">
      <c r="D775" s="1"/>
    </row>
    <row r="776" ht="10.5">
      <c r="D776" s="1"/>
    </row>
    <row r="777" ht="10.5">
      <c r="D777" s="1"/>
    </row>
    <row r="778" ht="10.5">
      <c r="D778" s="1"/>
    </row>
    <row r="779" ht="10.5">
      <c r="D779" s="1"/>
    </row>
    <row r="780" ht="10.5">
      <c r="D780" s="1"/>
    </row>
    <row r="781" ht="10.5">
      <c r="D781" s="1"/>
    </row>
    <row r="782" ht="10.5">
      <c r="D782" s="1"/>
    </row>
    <row r="783" ht="10.5">
      <c r="D783" s="1"/>
    </row>
    <row r="784" ht="10.5">
      <c r="D784" s="1"/>
    </row>
    <row r="785" ht="10.5">
      <c r="D785" s="1"/>
    </row>
    <row r="786" ht="10.5">
      <c r="D786" s="1"/>
    </row>
    <row r="787" ht="10.5">
      <c r="D787" s="1"/>
    </row>
    <row r="788" ht="10.5">
      <c r="D788" s="1"/>
    </row>
    <row r="789" ht="10.5">
      <c r="D789" s="1"/>
    </row>
    <row r="790" ht="10.5">
      <c r="D790" s="1"/>
    </row>
    <row r="791" ht="10.5">
      <c r="D791" s="1"/>
    </row>
    <row r="792" ht="10.5">
      <c r="D792" s="1"/>
    </row>
    <row r="793" ht="10.5">
      <c r="D793" s="1"/>
    </row>
    <row r="794" ht="10.5">
      <c r="D794" s="1"/>
    </row>
    <row r="795" ht="10.5">
      <c r="D795" s="1"/>
    </row>
    <row r="796" ht="10.5">
      <c r="D796" s="1"/>
    </row>
    <row r="797" ht="10.5">
      <c r="D797" s="1"/>
    </row>
    <row r="798" ht="10.5">
      <c r="D798" s="1"/>
    </row>
    <row r="799" ht="10.5">
      <c r="D799" s="1"/>
    </row>
    <row r="800" ht="10.5">
      <c r="D800" s="1"/>
    </row>
    <row r="801" ht="10.5">
      <c r="D801" s="1"/>
    </row>
    <row r="802" ht="10.5">
      <c r="D802" s="1"/>
    </row>
    <row r="803" ht="10.5">
      <c r="D803" s="1"/>
    </row>
    <row r="804" ht="10.5">
      <c r="D804" s="1"/>
    </row>
    <row r="805" ht="10.5">
      <c r="D805" s="1"/>
    </row>
    <row r="806" ht="10.5">
      <c r="D806" s="1"/>
    </row>
    <row r="807" ht="10.5">
      <c r="D807" s="1"/>
    </row>
    <row r="808" ht="10.5">
      <c r="D808" s="1"/>
    </row>
    <row r="809" ht="10.5">
      <c r="D809" s="1"/>
    </row>
    <row r="810" ht="10.5">
      <c r="D810" s="1"/>
    </row>
    <row r="811" ht="10.5">
      <c r="D811" s="1"/>
    </row>
    <row r="812" ht="10.5">
      <c r="D812" s="1"/>
    </row>
    <row r="813" ht="10.5">
      <c r="D813" s="1"/>
    </row>
    <row r="814" ht="10.5">
      <c r="D814" s="1"/>
    </row>
    <row r="815" ht="10.5">
      <c r="D815" s="1"/>
    </row>
    <row r="816" ht="10.5">
      <c r="D816" s="1"/>
    </row>
    <row r="817" ht="10.5">
      <c r="D817" s="1"/>
    </row>
    <row r="818" ht="10.5">
      <c r="D818" s="1"/>
    </row>
    <row r="819" ht="10.5">
      <c r="D819" s="1"/>
    </row>
    <row r="820" ht="10.5">
      <c r="D820" s="1"/>
    </row>
    <row r="821" ht="10.5">
      <c r="D821" s="1"/>
    </row>
    <row r="822" ht="10.5">
      <c r="D822" s="1"/>
    </row>
    <row r="823" ht="10.5">
      <c r="D823" s="1"/>
    </row>
    <row r="824" ht="10.5">
      <c r="D824" s="1"/>
    </row>
    <row r="825" ht="10.5">
      <c r="D825" s="1"/>
    </row>
    <row r="826" ht="10.5">
      <c r="D826" s="1"/>
    </row>
    <row r="827" ht="10.5">
      <c r="D827" s="1"/>
    </row>
    <row r="828" ht="10.5">
      <c r="D828" s="1"/>
    </row>
    <row r="829" ht="10.5">
      <c r="D829" s="1"/>
    </row>
    <row r="830" ht="10.5">
      <c r="D830" s="1"/>
    </row>
    <row r="831" ht="10.5">
      <c r="D831" s="1"/>
    </row>
    <row r="832" ht="10.5">
      <c r="D832" s="1"/>
    </row>
    <row r="833" ht="10.5">
      <c r="D833" s="1"/>
    </row>
    <row r="834" ht="10.5">
      <c r="D834" s="1"/>
    </row>
    <row r="835" ht="10.5">
      <c r="D835" s="1"/>
    </row>
    <row r="836" ht="10.5">
      <c r="D836" s="1"/>
    </row>
    <row r="837" ht="10.5">
      <c r="D837" s="1"/>
    </row>
    <row r="838" ht="10.5">
      <c r="D838" s="1"/>
    </row>
    <row r="839" ht="10.5">
      <c r="D839" s="1"/>
    </row>
    <row r="840" ht="10.5">
      <c r="D840" s="1"/>
    </row>
    <row r="841" ht="10.5">
      <c r="D841" s="1"/>
    </row>
    <row r="842" ht="10.5">
      <c r="D842" s="1"/>
    </row>
    <row r="843" ht="10.5">
      <c r="D843" s="1"/>
    </row>
    <row r="844" ht="10.5">
      <c r="D844" s="1"/>
    </row>
    <row r="845" ht="10.5">
      <c r="D845" s="1"/>
    </row>
    <row r="846" ht="10.5">
      <c r="D846" s="1"/>
    </row>
    <row r="847" ht="10.5">
      <c r="D847" s="1"/>
    </row>
    <row r="848" ht="10.5">
      <c r="D848" s="1"/>
    </row>
    <row r="849" ht="10.5">
      <c r="D849" s="1"/>
    </row>
    <row r="850" ht="10.5">
      <c r="D850" s="1"/>
    </row>
    <row r="851" ht="10.5">
      <c r="D851" s="1"/>
    </row>
    <row r="852" ht="10.5">
      <c r="D852" s="1"/>
    </row>
    <row r="853" ht="10.5">
      <c r="D853" s="1"/>
    </row>
    <row r="854" ht="10.5">
      <c r="D854" s="1"/>
    </row>
    <row r="855" ht="10.5">
      <c r="D855" s="1"/>
    </row>
    <row r="856" ht="10.5">
      <c r="D856" s="1"/>
    </row>
    <row r="857" ht="10.5">
      <c r="D857" s="1"/>
    </row>
    <row r="858" ht="10.5">
      <c r="D858" s="1"/>
    </row>
    <row r="859" ht="10.5">
      <c r="D859" s="1"/>
    </row>
    <row r="860" ht="10.5">
      <c r="D860" s="1"/>
    </row>
    <row r="861" ht="10.5">
      <c r="D861" s="1"/>
    </row>
    <row r="862" ht="10.5">
      <c r="D862" s="1"/>
    </row>
    <row r="863" ht="10.5">
      <c r="D863" s="1"/>
    </row>
    <row r="864" ht="10.5">
      <c r="D864" s="1"/>
    </row>
    <row r="865" ht="10.5">
      <c r="D865" s="1"/>
    </row>
    <row r="866" ht="10.5">
      <c r="D866" s="1"/>
    </row>
    <row r="867" ht="10.5">
      <c r="D867" s="1"/>
    </row>
    <row r="868" ht="10.5">
      <c r="D868" s="1"/>
    </row>
    <row r="869" ht="10.5">
      <c r="D869" s="1"/>
    </row>
    <row r="870" ht="10.5">
      <c r="D870" s="1"/>
    </row>
    <row r="871" ht="10.5">
      <c r="D871" s="1"/>
    </row>
    <row r="872" ht="10.5">
      <c r="D872" s="1"/>
    </row>
    <row r="873" ht="10.5">
      <c r="D873" s="1"/>
    </row>
    <row r="874" ht="10.5">
      <c r="D874" s="1"/>
    </row>
    <row r="875" ht="10.5">
      <c r="D875" s="1"/>
    </row>
    <row r="876" ht="10.5">
      <c r="D876" s="1"/>
    </row>
    <row r="877" ht="10.5">
      <c r="D877" s="1"/>
    </row>
    <row r="878" ht="10.5">
      <c r="D878" s="1"/>
    </row>
    <row r="879" ht="10.5">
      <c r="D879" s="1"/>
    </row>
    <row r="880" ht="10.5">
      <c r="D880" s="1"/>
    </row>
    <row r="881" ht="10.5">
      <c r="D881" s="1"/>
    </row>
    <row r="882" ht="10.5">
      <c r="D882" s="1"/>
    </row>
    <row r="883" ht="10.5">
      <c r="D883" s="1"/>
    </row>
    <row r="884" ht="10.5">
      <c r="D884" s="1"/>
    </row>
    <row r="885" ht="10.5">
      <c r="D885" s="1"/>
    </row>
    <row r="886" ht="10.5">
      <c r="D886" s="1"/>
    </row>
    <row r="887" ht="10.5">
      <c r="D887" s="1"/>
    </row>
    <row r="888" ht="10.5">
      <c r="D888" s="1"/>
    </row>
    <row r="889" ht="10.5">
      <c r="D889" s="1"/>
    </row>
    <row r="890" ht="10.5">
      <c r="D890" s="1"/>
    </row>
    <row r="891" ht="10.5">
      <c r="D891" s="1"/>
    </row>
    <row r="892" ht="10.5">
      <c r="D892" s="1"/>
    </row>
    <row r="893" ht="10.5">
      <c r="D893" s="1"/>
    </row>
    <row r="894" ht="10.5">
      <c r="D894" s="1"/>
    </row>
    <row r="895" ht="10.5">
      <c r="D895" s="1"/>
    </row>
    <row r="896" ht="10.5">
      <c r="D896" s="1"/>
    </row>
    <row r="897" ht="10.5">
      <c r="D897" s="1"/>
    </row>
    <row r="898" ht="10.5">
      <c r="D898" s="1"/>
    </row>
    <row r="899" ht="10.5">
      <c r="D899" s="1"/>
    </row>
    <row r="900" ht="10.5">
      <c r="D900" s="1"/>
    </row>
    <row r="901" ht="10.5">
      <c r="D901" s="1"/>
    </row>
    <row r="902" ht="10.5">
      <c r="D902" s="1"/>
    </row>
    <row r="903" ht="10.5">
      <c r="D903" s="1"/>
    </row>
    <row r="904" ht="10.5">
      <c r="D904" s="1"/>
    </row>
    <row r="905" ht="10.5">
      <c r="D905" s="1"/>
    </row>
    <row r="906" ht="10.5">
      <c r="D906" s="1"/>
    </row>
    <row r="907" ht="10.5">
      <c r="D907" s="1"/>
    </row>
    <row r="908" ht="10.5">
      <c r="D908" s="1"/>
    </row>
    <row r="909" ht="10.5">
      <c r="D909" s="1"/>
    </row>
    <row r="910" ht="10.5">
      <c r="D910" s="1"/>
    </row>
    <row r="911" ht="10.5">
      <c r="D911" s="1"/>
    </row>
    <row r="912" ht="10.5">
      <c r="D912" s="1"/>
    </row>
    <row r="913" ht="10.5">
      <c r="D913" s="1"/>
    </row>
    <row r="914" ht="10.5">
      <c r="D914" s="1"/>
    </row>
    <row r="915" ht="10.5">
      <c r="D915" s="1"/>
    </row>
    <row r="916" ht="10.5">
      <c r="D916" s="1"/>
    </row>
    <row r="917" ht="10.5">
      <c r="D917" s="1"/>
    </row>
    <row r="918" ht="10.5">
      <c r="D918" s="1"/>
    </row>
    <row r="919" ht="10.5">
      <c r="D919" s="1"/>
    </row>
    <row r="920" ht="10.5">
      <c r="D920" s="1"/>
    </row>
    <row r="921" ht="10.5">
      <c r="D921" s="1"/>
    </row>
    <row r="922" ht="10.5">
      <c r="D922" s="1"/>
    </row>
    <row r="923" ht="10.5">
      <c r="D923" s="1"/>
    </row>
    <row r="924" ht="10.5">
      <c r="D924" s="1"/>
    </row>
    <row r="925" ht="10.5">
      <c r="D925" s="1"/>
    </row>
    <row r="926" ht="10.5">
      <c r="D926" s="1"/>
    </row>
    <row r="927" ht="10.5">
      <c r="D927" s="1"/>
    </row>
    <row r="928" ht="10.5">
      <c r="D928" s="1"/>
    </row>
    <row r="929" ht="10.5">
      <c r="D929" s="1"/>
    </row>
    <row r="930" ht="10.5">
      <c r="D930" s="1"/>
    </row>
    <row r="931" ht="10.5">
      <c r="D931" s="1"/>
    </row>
    <row r="932" ht="10.5">
      <c r="D932" s="1"/>
    </row>
    <row r="933" ht="10.5">
      <c r="D933" s="1"/>
    </row>
    <row r="934" ht="10.5">
      <c r="D934" s="1"/>
    </row>
    <row r="935" ht="10.5">
      <c r="D935" s="1"/>
    </row>
    <row r="936" ht="10.5">
      <c r="D936" s="1"/>
    </row>
    <row r="937" ht="10.5">
      <c r="D937" s="1"/>
    </row>
    <row r="938" ht="10.5">
      <c r="D938" s="1"/>
    </row>
    <row r="939" ht="10.5">
      <c r="D939" s="1"/>
    </row>
    <row r="940" ht="10.5">
      <c r="D940" s="1"/>
    </row>
    <row r="941" ht="10.5">
      <c r="D941" s="1"/>
    </row>
    <row r="942" ht="10.5">
      <c r="D942" s="1"/>
    </row>
    <row r="943" ht="10.5">
      <c r="D943" s="1"/>
    </row>
    <row r="944" ht="10.5">
      <c r="D944" s="1"/>
    </row>
    <row r="945" ht="10.5">
      <c r="D945" s="1"/>
    </row>
    <row r="946" ht="10.5">
      <c r="D946" s="1"/>
    </row>
    <row r="947" ht="10.5">
      <c r="D947" s="1"/>
    </row>
    <row r="948" ht="10.5">
      <c r="D948" s="1"/>
    </row>
    <row r="949" ht="10.5">
      <c r="D949" s="1"/>
    </row>
    <row r="950" ht="10.5">
      <c r="D950" s="1"/>
    </row>
    <row r="951" ht="10.5">
      <c r="D951" s="1"/>
    </row>
    <row r="952" ht="10.5">
      <c r="D952" s="1"/>
    </row>
    <row r="953" ht="10.5">
      <c r="D953" s="1"/>
    </row>
    <row r="954" ht="10.5">
      <c r="D954" s="1"/>
    </row>
    <row r="955" ht="10.5">
      <c r="D955" s="1"/>
    </row>
    <row r="956" ht="10.5">
      <c r="D956" s="1"/>
    </row>
    <row r="957" ht="10.5">
      <c r="D957" s="1"/>
    </row>
    <row r="958" ht="10.5">
      <c r="D958" s="1"/>
    </row>
    <row r="959" ht="10.5">
      <c r="D959" s="1"/>
    </row>
    <row r="960" ht="10.5">
      <c r="D960" s="1"/>
    </row>
    <row r="961" ht="10.5">
      <c r="D961" s="1"/>
    </row>
    <row r="962" ht="10.5">
      <c r="D962" s="1"/>
    </row>
    <row r="963" ht="10.5">
      <c r="D963" s="1"/>
    </row>
    <row r="964" ht="10.5">
      <c r="D964" s="1"/>
    </row>
    <row r="965" ht="10.5">
      <c r="D965" s="1"/>
    </row>
    <row r="966" ht="10.5">
      <c r="D966" s="1"/>
    </row>
    <row r="967" ht="10.5">
      <c r="D967" s="1"/>
    </row>
    <row r="968" ht="10.5">
      <c r="D968" s="1"/>
    </row>
    <row r="969" ht="10.5">
      <c r="D969" s="1"/>
    </row>
    <row r="970" ht="10.5">
      <c r="D970" s="1"/>
    </row>
    <row r="971" ht="10.5">
      <c r="D971" s="1"/>
    </row>
    <row r="972" ht="10.5">
      <c r="D972" s="1"/>
    </row>
    <row r="973" ht="10.5">
      <c r="D973" s="1"/>
    </row>
    <row r="974" ht="10.5">
      <c r="D974" s="1"/>
    </row>
    <row r="975" ht="10.5">
      <c r="D975" s="1"/>
    </row>
    <row r="976" ht="10.5">
      <c r="D976" s="1"/>
    </row>
    <row r="977" ht="10.5">
      <c r="D977" s="1"/>
    </row>
    <row r="978" ht="10.5">
      <c r="D978" s="1"/>
    </row>
    <row r="979" ht="10.5">
      <c r="D979" s="1"/>
    </row>
    <row r="980" ht="10.5">
      <c r="D980" s="1"/>
    </row>
    <row r="981" ht="10.5">
      <c r="D981" s="1"/>
    </row>
    <row r="982" ht="10.5">
      <c r="D982" s="1"/>
    </row>
    <row r="983" ht="10.5">
      <c r="D983" s="1"/>
    </row>
    <row r="984" ht="10.5">
      <c r="D984" s="1"/>
    </row>
    <row r="985" ht="10.5">
      <c r="D985" s="1"/>
    </row>
    <row r="986" ht="10.5">
      <c r="D986" s="1"/>
    </row>
    <row r="987" ht="10.5">
      <c r="D987" s="1"/>
    </row>
    <row r="988" ht="10.5">
      <c r="D988" s="1"/>
    </row>
    <row r="989" ht="10.5">
      <c r="D989" s="1"/>
    </row>
    <row r="990" ht="10.5">
      <c r="D990" s="1"/>
    </row>
    <row r="991" ht="10.5">
      <c r="D991" s="1"/>
    </row>
    <row r="992" ht="10.5">
      <c r="D992" s="1"/>
    </row>
    <row r="993" ht="10.5">
      <c r="D993" s="1"/>
    </row>
    <row r="994" ht="10.5">
      <c r="D994" s="1"/>
    </row>
    <row r="995" ht="10.5">
      <c r="D995" s="1"/>
    </row>
    <row r="996" ht="10.5">
      <c r="D996" s="1"/>
    </row>
    <row r="997" ht="10.5">
      <c r="D997" s="1"/>
    </row>
    <row r="998" ht="10.5">
      <c r="D998" s="1"/>
    </row>
    <row r="999" ht="10.5">
      <c r="D999" s="1"/>
    </row>
    <row r="1000" ht="10.5">
      <c r="D1000" s="1"/>
    </row>
    <row r="1001" ht="10.5">
      <c r="D1001" s="1"/>
    </row>
    <row r="1002" ht="10.5">
      <c r="D1002" s="1"/>
    </row>
    <row r="1003" ht="10.5">
      <c r="D1003" s="1"/>
    </row>
    <row r="1004" ht="10.5">
      <c r="D1004" s="1"/>
    </row>
    <row r="1005" ht="10.5">
      <c r="D1005" s="1"/>
    </row>
    <row r="1006" ht="10.5">
      <c r="D1006" s="1"/>
    </row>
    <row r="1007" ht="10.5">
      <c r="D1007" s="1"/>
    </row>
    <row r="1008" ht="10.5">
      <c r="D1008" s="1"/>
    </row>
    <row r="1009" ht="10.5">
      <c r="D1009" s="1"/>
    </row>
    <row r="1010" ht="10.5">
      <c r="D1010" s="1"/>
    </row>
    <row r="1011" ht="10.5">
      <c r="D1011" s="1"/>
    </row>
    <row r="1012" ht="10.5">
      <c r="D1012" s="1"/>
    </row>
    <row r="1013" ht="10.5">
      <c r="D1013" s="1"/>
    </row>
    <row r="1014" ht="10.5">
      <c r="D1014" s="1"/>
    </row>
    <row r="1015" ht="10.5">
      <c r="D1015" s="1"/>
    </row>
    <row r="1016" ht="10.5">
      <c r="D1016" s="1"/>
    </row>
    <row r="1017" ht="10.5">
      <c r="D1017" s="1"/>
    </row>
    <row r="1018" ht="10.5">
      <c r="D1018" s="1"/>
    </row>
    <row r="1019" ht="10.5">
      <c r="D1019" s="1"/>
    </row>
    <row r="1020" ht="10.5">
      <c r="D1020" s="1"/>
    </row>
    <row r="1021" ht="10.5">
      <c r="D1021" s="1"/>
    </row>
    <row r="1022" ht="10.5">
      <c r="D1022" s="1"/>
    </row>
    <row r="1023" ht="10.5">
      <c r="D1023" s="1"/>
    </row>
    <row r="1024" ht="10.5">
      <c r="D1024" s="1"/>
    </row>
    <row r="1025" ht="10.5">
      <c r="D1025" s="1"/>
    </row>
    <row r="1026" ht="10.5">
      <c r="D1026" s="1"/>
    </row>
    <row r="1027" ht="10.5">
      <c r="D1027" s="1"/>
    </row>
    <row r="1028" ht="10.5">
      <c r="D1028" s="1"/>
    </row>
    <row r="1029" ht="10.5">
      <c r="D1029" s="1"/>
    </row>
    <row r="1030" ht="10.5">
      <c r="D1030" s="1"/>
    </row>
    <row r="1031" ht="10.5">
      <c r="D1031" s="1"/>
    </row>
    <row r="1032" ht="10.5">
      <c r="D1032" s="1"/>
    </row>
    <row r="1033" ht="10.5">
      <c r="D1033" s="1"/>
    </row>
    <row r="1034" ht="10.5">
      <c r="D1034" s="1"/>
    </row>
    <row r="1035" ht="10.5">
      <c r="D1035" s="1"/>
    </row>
    <row r="1036" ht="10.5">
      <c r="D1036" s="1"/>
    </row>
    <row r="1037" ht="10.5">
      <c r="D1037" s="1"/>
    </row>
    <row r="1038" ht="10.5">
      <c r="D1038" s="1"/>
    </row>
    <row r="1039" ht="10.5">
      <c r="D1039" s="1"/>
    </row>
    <row r="1040" ht="10.5">
      <c r="D1040" s="1"/>
    </row>
    <row r="1041" ht="10.5">
      <c r="D1041" s="1"/>
    </row>
    <row r="1042" ht="10.5">
      <c r="D1042" s="1"/>
    </row>
    <row r="1043" ht="10.5">
      <c r="D1043" s="1"/>
    </row>
    <row r="1044" ht="10.5">
      <c r="D1044" s="1"/>
    </row>
    <row r="1045" ht="10.5">
      <c r="D1045" s="1"/>
    </row>
    <row r="1046" ht="10.5">
      <c r="D1046" s="1"/>
    </row>
    <row r="1047" ht="10.5">
      <c r="D1047" s="1"/>
    </row>
    <row r="1048" ht="10.5">
      <c r="D1048" s="1"/>
    </row>
    <row r="1049" ht="10.5">
      <c r="D1049" s="1"/>
    </row>
    <row r="1050" ht="10.5">
      <c r="D1050" s="1"/>
    </row>
    <row r="1051" ht="10.5">
      <c r="D1051" s="1"/>
    </row>
    <row r="1052" ht="10.5">
      <c r="D1052" s="1"/>
    </row>
    <row r="1053" ht="10.5">
      <c r="D1053" s="1"/>
    </row>
    <row r="1054" ht="10.5">
      <c r="D1054" s="1"/>
    </row>
    <row r="1055" ht="10.5">
      <c r="D1055" s="1"/>
    </row>
    <row r="1056" ht="10.5">
      <c r="D1056" s="1"/>
    </row>
    <row r="1057" ht="10.5">
      <c r="D1057" s="1"/>
    </row>
    <row r="1058" ht="10.5">
      <c r="D1058" s="1"/>
    </row>
    <row r="1059" ht="10.5">
      <c r="D1059" s="1"/>
    </row>
    <row r="1060" ht="10.5">
      <c r="D1060" s="1"/>
    </row>
    <row r="1061" ht="10.5">
      <c r="D1061" s="1"/>
    </row>
    <row r="1062" ht="10.5">
      <c r="D1062" s="1"/>
    </row>
    <row r="1063" ht="10.5">
      <c r="D1063" s="1"/>
    </row>
    <row r="1064" ht="10.5">
      <c r="D1064" s="1"/>
    </row>
    <row r="1065" ht="10.5">
      <c r="D1065" s="1"/>
    </row>
    <row r="1066" ht="10.5">
      <c r="D1066" s="1"/>
    </row>
    <row r="1067" ht="10.5">
      <c r="D1067" s="1"/>
    </row>
    <row r="1068" ht="10.5">
      <c r="D1068" s="1"/>
    </row>
    <row r="1069" ht="10.5">
      <c r="D1069" s="1"/>
    </row>
    <row r="1070" ht="10.5">
      <c r="D1070" s="1"/>
    </row>
    <row r="1071" ht="10.5">
      <c r="D1071" s="1"/>
    </row>
    <row r="1072" ht="10.5">
      <c r="D1072" s="1"/>
    </row>
    <row r="1073" ht="10.5">
      <c r="D1073" s="1"/>
    </row>
    <row r="1074" ht="10.5">
      <c r="D1074" s="1"/>
    </row>
    <row r="1075" ht="10.5">
      <c r="D1075" s="1"/>
    </row>
    <row r="1076" ht="10.5">
      <c r="D1076" s="1"/>
    </row>
    <row r="1077" ht="10.5">
      <c r="D1077" s="1"/>
    </row>
    <row r="1078" ht="10.5">
      <c r="D1078" s="1"/>
    </row>
    <row r="1079" ht="10.5">
      <c r="D1079" s="1"/>
    </row>
    <row r="1080" ht="10.5">
      <c r="D1080" s="1"/>
    </row>
    <row r="1081" ht="10.5">
      <c r="D1081" s="1"/>
    </row>
    <row r="1082" ht="10.5">
      <c r="D1082" s="1"/>
    </row>
    <row r="1083" ht="10.5">
      <c r="D1083" s="1"/>
    </row>
    <row r="1084" ht="10.5">
      <c r="D1084" s="1"/>
    </row>
    <row r="1085" ht="10.5">
      <c r="D1085" s="1"/>
    </row>
    <row r="1086" ht="10.5">
      <c r="D1086" s="1"/>
    </row>
    <row r="1087" ht="10.5">
      <c r="D1087" s="1"/>
    </row>
    <row r="1088" ht="10.5">
      <c r="D1088" s="1"/>
    </row>
    <row r="1089" ht="10.5">
      <c r="D1089" s="1"/>
    </row>
    <row r="1090" ht="10.5">
      <c r="D1090" s="1"/>
    </row>
    <row r="1091" ht="10.5">
      <c r="D1091" s="1"/>
    </row>
    <row r="1092" ht="10.5">
      <c r="D1092" s="1"/>
    </row>
    <row r="1093" ht="10.5">
      <c r="D1093" s="1"/>
    </row>
    <row r="1094" ht="10.5">
      <c r="D1094" s="1"/>
    </row>
    <row r="1095" ht="10.5">
      <c r="D1095" s="1"/>
    </row>
    <row r="1096" ht="10.5">
      <c r="D1096" s="1"/>
    </row>
    <row r="1097" ht="10.5">
      <c r="D1097" s="1"/>
    </row>
    <row r="1098" ht="10.5">
      <c r="D1098" s="1"/>
    </row>
    <row r="1099" ht="10.5">
      <c r="D1099" s="1"/>
    </row>
    <row r="1100" ht="10.5">
      <c r="D1100" s="1"/>
    </row>
    <row r="1101" ht="10.5">
      <c r="D1101" s="1"/>
    </row>
    <row r="1102" ht="10.5">
      <c r="D1102" s="1"/>
    </row>
    <row r="1103" ht="10.5">
      <c r="D1103" s="1"/>
    </row>
    <row r="1104" ht="10.5">
      <c r="D1104" s="1"/>
    </row>
    <row r="1105" ht="10.5">
      <c r="D1105" s="1"/>
    </row>
    <row r="1106" ht="10.5">
      <c r="D1106" s="1"/>
    </row>
    <row r="1107" ht="10.5">
      <c r="D1107" s="1"/>
    </row>
    <row r="1108" ht="10.5">
      <c r="D1108" s="1"/>
    </row>
    <row r="1109" ht="10.5">
      <c r="D1109" s="1"/>
    </row>
    <row r="1110" ht="10.5">
      <c r="D1110" s="1"/>
    </row>
    <row r="1111" ht="10.5">
      <c r="D1111" s="1"/>
    </row>
    <row r="1112" ht="10.5">
      <c r="D1112" s="1"/>
    </row>
    <row r="1113" ht="10.5">
      <c r="D1113" s="1"/>
    </row>
    <row r="1114" ht="10.5">
      <c r="D1114" s="1"/>
    </row>
    <row r="1115" ht="10.5">
      <c r="D1115" s="1"/>
    </row>
    <row r="1116" ht="10.5">
      <c r="D1116" s="1"/>
    </row>
    <row r="1117" ht="10.5">
      <c r="D1117" s="1"/>
    </row>
    <row r="1118" ht="10.5">
      <c r="D1118" s="1"/>
    </row>
    <row r="1119" ht="10.5">
      <c r="D1119" s="1"/>
    </row>
    <row r="1120" ht="10.5">
      <c r="D1120" s="1"/>
    </row>
    <row r="1121" ht="10.5">
      <c r="D1121" s="1"/>
    </row>
    <row r="1122" ht="10.5">
      <c r="D1122" s="1"/>
    </row>
    <row r="1123" ht="10.5">
      <c r="D1123" s="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N993"/>
  <sheetViews>
    <sheetView zoomScalePageLayoutView="0" workbookViewId="0" topLeftCell="A1">
      <selection activeCell="N29" sqref="N28:N29"/>
    </sheetView>
  </sheetViews>
  <sheetFormatPr defaultColWidth="9.140625" defaultRowHeight="12.75"/>
  <cols>
    <col min="1" max="1" width="2.28125" style="10" customWidth="1"/>
    <col min="2" max="2" width="45.7109375" style="19" customWidth="1"/>
    <col min="3" max="8" width="15.7109375" style="11" customWidth="1"/>
    <col min="9" max="9" width="15.7109375" style="23" customWidth="1"/>
    <col min="10" max="10" width="3.7109375" style="11" customWidth="1"/>
    <col min="11" max="11" width="11.7109375" style="11" customWidth="1"/>
    <col min="12" max="12" width="11.140625" style="11" bestFit="1" customWidth="1"/>
    <col min="13" max="13" width="9.140625" style="11" customWidth="1"/>
    <col min="14" max="14" width="9.7109375" style="11" customWidth="1"/>
    <col min="15" max="15" width="10.140625" style="11" bestFit="1" customWidth="1"/>
    <col min="16" max="19" width="9.140625" style="11" customWidth="1"/>
    <col min="20" max="20" width="15.00390625" style="11" customWidth="1"/>
    <col min="21" max="21" width="12.00390625" style="11" customWidth="1"/>
    <col min="22" max="16384" width="9.140625" style="11" customWidth="1"/>
  </cols>
  <sheetData>
    <row r="2" spans="2:9" ht="33.75" customHeight="1">
      <c r="B2" s="342" t="s">
        <v>420</v>
      </c>
      <c r="C2" s="343" t="s">
        <v>19</v>
      </c>
      <c r="D2" s="344" t="s">
        <v>95</v>
      </c>
      <c r="E2" s="344" t="s">
        <v>17</v>
      </c>
      <c r="F2" s="344" t="s">
        <v>96</v>
      </c>
      <c r="G2" s="344" t="s">
        <v>235</v>
      </c>
      <c r="H2" s="344" t="s">
        <v>185</v>
      </c>
      <c r="I2" s="345" t="s">
        <v>215</v>
      </c>
    </row>
    <row r="3" spans="2:9" ht="18" customHeight="1" thickBot="1">
      <c r="B3" s="346" t="s">
        <v>168</v>
      </c>
      <c r="C3" s="347"/>
      <c r="D3" s="347"/>
      <c r="E3" s="347"/>
      <c r="F3" s="347"/>
      <c r="G3" s="347"/>
      <c r="H3" s="347"/>
      <c r="I3" s="348"/>
    </row>
    <row r="4" spans="2:12" ht="16.5" customHeight="1">
      <c r="B4" s="148" t="s">
        <v>159</v>
      </c>
      <c r="C4" s="349">
        <v>2785777</v>
      </c>
      <c r="D4" s="349">
        <v>0</v>
      </c>
      <c r="E4" s="349">
        <v>0</v>
      </c>
      <c r="F4" s="349">
        <v>0</v>
      </c>
      <c r="G4" s="349">
        <v>0</v>
      </c>
      <c r="H4" s="349">
        <v>6378504</v>
      </c>
      <c r="I4" s="350">
        <f aca="true" t="shared" si="0" ref="I4:I16">SUM(C4:H4)</f>
        <v>9164281</v>
      </c>
      <c r="K4" s="72"/>
      <c r="L4" s="69"/>
    </row>
    <row r="5" spans="2:12" ht="16.5" customHeight="1">
      <c r="B5" s="168" t="s">
        <v>169</v>
      </c>
      <c r="C5" s="351">
        <v>2799230</v>
      </c>
      <c r="D5" s="351">
        <v>45974</v>
      </c>
      <c r="E5" s="351">
        <v>54617</v>
      </c>
      <c r="F5" s="351">
        <v>0</v>
      </c>
      <c r="G5" s="351">
        <v>0</v>
      </c>
      <c r="H5" s="351">
        <v>183034</v>
      </c>
      <c r="I5" s="352">
        <f t="shared" si="0"/>
        <v>3082855</v>
      </c>
      <c r="K5" s="72"/>
      <c r="L5" s="69"/>
    </row>
    <row r="6" spans="2:12" ht="16.5" customHeight="1">
      <c r="B6" s="150" t="s">
        <v>228</v>
      </c>
      <c r="C6" s="351">
        <v>9592263</v>
      </c>
      <c r="D6" s="351">
        <v>301557</v>
      </c>
      <c r="E6" s="351">
        <v>3418204</v>
      </c>
      <c r="F6" s="351">
        <v>20835269</v>
      </c>
      <c r="G6" s="351">
        <v>980593</v>
      </c>
      <c r="H6" s="351">
        <v>66100</v>
      </c>
      <c r="I6" s="352">
        <f t="shared" si="0"/>
        <v>35193986</v>
      </c>
      <c r="K6" s="72"/>
      <c r="L6" s="69"/>
    </row>
    <row r="7" spans="2:12" ht="16.5" customHeight="1">
      <c r="B7" s="168" t="s">
        <v>7</v>
      </c>
      <c r="C7" s="351">
        <v>59237924</v>
      </c>
      <c r="D7" s="351">
        <v>15495698</v>
      </c>
      <c r="E7" s="351">
        <v>3837415</v>
      </c>
      <c r="F7" s="351">
        <v>2827716</v>
      </c>
      <c r="G7" s="351">
        <v>21099</v>
      </c>
      <c r="H7" s="351">
        <v>343425</v>
      </c>
      <c r="I7" s="352">
        <f t="shared" si="0"/>
        <v>81763277</v>
      </c>
      <c r="K7" s="72"/>
      <c r="L7" s="69"/>
    </row>
    <row r="8" spans="2:12" ht="16.5" customHeight="1" thickBot="1">
      <c r="B8" s="353" t="s">
        <v>186</v>
      </c>
      <c r="C8" s="354">
        <v>285088</v>
      </c>
      <c r="D8" s="354">
        <v>357374</v>
      </c>
      <c r="E8" s="354">
        <v>501965</v>
      </c>
      <c r="F8" s="354">
        <v>426719</v>
      </c>
      <c r="G8" s="354">
        <v>54179</v>
      </c>
      <c r="H8" s="354">
        <v>1031678</v>
      </c>
      <c r="I8" s="355">
        <f t="shared" si="0"/>
        <v>2657003</v>
      </c>
      <c r="K8" s="72"/>
      <c r="L8" s="69"/>
    </row>
    <row r="9" spans="2:12" ht="16.5" customHeight="1" thickBot="1">
      <c r="B9" s="356" t="s">
        <v>182</v>
      </c>
      <c r="C9" s="357">
        <f aca="true" t="shared" si="1" ref="C9:H9">SUM(C4:C8)</f>
        <v>74700282</v>
      </c>
      <c r="D9" s="357">
        <f t="shared" si="1"/>
        <v>16200603</v>
      </c>
      <c r="E9" s="357">
        <f t="shared" si="1"/>
        <v>7812201</v>
      </c>
      <c r="F9" s="357">
        <f t="shared" si="1"/>
        <v>24089704</v>
      </c>
      <c r="G9" s="357">
        <f t="shared" si="1"/>
        <v>1055871</v>
      </c>
      <c r="H9" s="357">
        <f t="shared" si="1"/>
        <v>8002741</v>
      </c>
      <c r="I9" s="358">
        <f t="shared" si="0"/>
        <v>131861402</v>
      </c>
      <c r="K9" s="72"/>
      <c r="L9" s="69"/>
    </row>
    <row r="10" spans="2:12" ht="18" customHeight="1" thickBot="1">
      <c r="B10" s="346" t="s">
        <v>0</v>
      </c>
      <c r="C10" s="347"/>
      <c r="D10" s="347"/>
      <c r="E10" s="347"/>
      <c r="F10" s="347"/>
      <c r="G10" s="347"/>
      <c r="H10" s="347"/>
      <c r="I10" s="348"/>
      <c r="K10" s="72"/>
      <c r="L10" s="69"/>
    </row>
    <row r="11" spans="2:12" ht="16.5" customHeight="1">
      <c r="B11" s="148" t="s">
        <v>183</v>
      </c>
      <c r="C11" s="349">
        <v>0</v>
      </c>
      <c r="D11" s="349">
        <v>0</v>
      </c>
      <c r="E11" s="349">
        <v>0</v>
      </c>
      <c r="F11" s="349">
        <v>0</v>
      </c>
      <c r="G11" s="349">
        <v>0</v>
      </c>
      <c r="H11" s="349">
        <v>0</v>
      </c>
      <c r="I11" s="350">
        <f t="shared" si="0"/>
        <v>0</v>
      </c>
      <c r="K11" s="72"/>
      <c r="L11" s="69"/>
    </row>
    <row r="12" spans="2:12" ht="16.5" customHeight="1">
      <c r="B12" s="150" t="s">
        <v>184</v>
      </c>
      <c r="C12" s="351">
        <v>3538050</v>
      </c>
      <c r="D12" s="351">
        <v>4947423</v>
      </c>
      <c r="E12" s="351">
        <v>0</v>
      </c>
      <c r="F12" s="351">
        <v>0</v>
      </c>
      <c r="G12" s="351">
        <v>0</v>
      </c>
      <c r="H12" s="351">
        <v>1280</v>
      </c>
      <c r="I12" s="352">
        <f t="shared" si="0"/>
        <v>8486753</v>
      </c>
      <c r="K12" s="72"/>
      <c r="L12" s="69"/>
    </row>
    <row r="13" spans="2:12" ht="16.5" customHeight="1">
      <c r="B13" s="168" t="s">
        <v>189</v>
      </c>
      <c r="C13" s="351">
        <v>74151303</v>
      </c>
      <c r="D13" s="351">
        <v>9896991</v>
      </c>
      <c r="E13" s="351">
        <v>5925878</v>
      </c>
      <c r="F13" s="351">
        <v>1054478</v>
      </c>
      <c r="G13" s="351">
        <v>171284</v>
      </c>
      <c r="H13" s="351">
        <v>218028</v>
      </c>
      <c r="I13" s="352">
        <f t="shared" si="0"/>
        <v>91417962</v>
      </c>
      <c r="K13" s="72"/>
      <c r="L13" s="69"/>
    </row>
    <row r="14" spans="2:12" ht="16.5" customHeight="1">
      <c r="B14" s="150" t="s">
        <v>190</v>
      </c>
      <c r="C14" s="351">
        <v>1225139</v>
      </c>
      <c r="D14" s="351">
        <v>1853415</v>
      </c>
      <c r="E14" s="351">
        <v>1155470</v>
      </c>
      <c r="F14" s="351">
        <v>7885228</v>
      </c>
      <c r="G14" s="351">
        <v>541137</v>
      </c>
      <c r="H14" s="351">
        <v>0</v>
      </c>
      <c r="I14" s="352">
        <f t="shared" si="0"/>
        <v>12660389</v>
      </c>
      <c r="K14" s="72"/>
      <c r="L14" s="69"/>
    </row>
    <row r="15" spans="2:12" ht="16.5" customHeight="1">
      <c r="B15" s="168" t="s">
        <v>121</v>
      </c>
      <c r="C15" s="351">
        <v>1465581</v>
      </c>
      <c r="D15" s="351">
        <v>1977101</v>
      </c>
      <c r="E15" s="351">
        <v>500667</v>
      </c>
      <c r="F15" s="351">
        <v>0</v>
      </c>
      <c r="G15" s="351">
        <v>0</v>
      </c>
      <c r="H15" s="351">
        <v>0</v>
      </c>
      <c r="I15" s="352">
        <f t="shared" si="0"/>
        <v>3943349</v>
      </c>
      <c r="K15" s="72"/>
      <c r="L15" s="69"/>
    </row>
    <row r="16" spans="2:12" ht="23.25" thickBot="1">
      <c r="B16" s="353" t="s">
        <v>187</v>
      </c>
      <c r="C16" s="354">
        <v>339827</v>
      </c>
      <c r="D16" s="354">
        <v>306309</v>
      </c>
      <c r="E16" s="354">
        <v>569860</v>
      </c>
      <c r="F16" s="354">
        <v>357572</v>
      </c>
      <c r="G16" s="354">
        <v>50642</v>
      </c>
      <c r="H16" s="354">
        <v>2153846</v>
      </c>
      <c r="I16" s="355">
        <f t="shared" si="0"/>
        <v>3778056</v>
      </c>
      <c r="K16" s="72"/>
      <c r="L16" s="69"/>
    </row>
    <row r="17" spans="2:12" ht="16.5" customHeight="1" thickBot="1">
      <c r="B17" s="356" t="s">
        <v>5</v>
      </c>
      <c r="C17" s="357">
        <f aca="true" t="shared" si="2" ref="C17:H17">SUM(C11:C16)</f>
        <v>80719900</v>
      </c>
      <c r="D17" s="357">
        <f t="shared" si="2"/>
        <v>18981239</v>
      </c>
      <c r="E17" s="357">
        <f t="shared" si="2"/>
        <v>8151875</v>
      </c>
      <c r="F17" s="357">
        <f t="shared" si="2"/>
        <v>9297278</v>
      </c>
      <c r="G17" s="357">
        <f t="shared" si="2"/>
        <v>763063</v>
      </c>
      <c r="H17" s="357">
        <f t="shared" si="2"/>
        <v>2373154</v>
      </c>
      <c r="I17" s="358">
        <f>SUM(C17:H17)</f>
        <v>120286509</v>
      </c>
      <c r="K17" s="72"/>
      <c r="L17" s="69"/>
    </row>
    <row r="18" spans="2:9" ht="8.25" customHeight="1" thickBot="1">
      <c r="B18" s="359"/>
      <c r="C18" s="360"/>
      <c r="D18" s="361"/>
      <c r="E18" s="360"/>
      <c r="F18" s="360"/>
      <c r="G18" s="360"/>
      <c r="H18" s="360"/>
      <c r="I18" s="362"/>
    </row>
    <row r="19" spans="2:9" ht="16.5" customHeight="1" thickBot="1">
      <c r="B19" s="356" t="s">
        <v>188</v>
      </c>
      <c r="C19" s="357">
        <f>C9-C17</f>
        <v>-6019618</v>
      </c>
      <c r="D19" s="357">
        <f>D9-D17</f>
        <v>-2780636</v>
      </c>
      <c r="E19" s="357">
        <f>E9-E17</f>
        <v>-339674</v>
      </c>
      <c r="F19" s="357">
        <f>F9-F17</f>
        <v>14792426</v>
      </c>
      <c r="G19" s="358">
        <f>G9-G17</f>
        <v>292808</v>
      </c>
      <c r="H19" s="363"/>
      <c r="I19" s="364"/>
    </row>
    <row r="22" spans="2:9" ht="33.75" customHeight="1">
      <c r="B22" s="342" t="s">
        <v>312</v>
      </c>
      <c r="C22" s="343" t="s">
        <v>19</v>
      </c>
      <c r="D22" s="344" t="s">
        <v>95</v>
      </c>
      <c r="E22" s="344" t="s">
        <v>17</v>
      </c>
      <c r="F22" s="344" t="s">
        <v>96</v>
      </c>
      <c r="G22" s="344" t="s">
        <v>235</v>
      </c>
      <c r="H22" s="344" t="s">
        <v>185</v>
      </c>
      <c r="I22" s="345" t="s">
        <v>215</v>
      </c>
    </row>
    <row r="23" spans="2:9" ht="16.5" customHeight="1" thickBot="1">
      <c r="B23" s="346" t="s">
        <v>168</v>
      </c>
      <c r="C23" s="347"/>
      <c r="D23" s="347"/>
      <c r="E23" s="347"/>
      <c r="F23" s="347"/>
      <c r="G23" s="347"/>
      <c r="H23" s="347"/>
      <c r="I23" s="348"/>
    </row>
    <row r="24" spans="2:12" ht="16.5" customHeight="1">
      <c r="B24" s="148" t="s">
        <v>159</v>
      </c>
      <c r="C24" s="349">
        <v>2558894</v>
      </c>
      <c r="D24" s="349">
        <v>0</v>
      </c>
      <c r="E24" s="349">
        <v>0</v>
      </c>
      <c r="F24" s="349">
        <v>0</v>
      </c>
      <c r="G24" s="349">
        <v>0</v>
      </c>
      <c r="H24" s="349">
        <v>3379239</v>
      </c>
      <c r="I24" s="350">
        <f aca="true" t="shared" si="3" ref="I24:I29">SUM(C24:H24)</f>
        <v>5938133</v>
      </c>
      <c r="K24" s="72"/>
      <c r="L24" s="69"/>
    </row>
    <row r="25" spans="2:12" ht="16.5" customHeight="1">
      <c r="B25" s="168" t="s">
        <v>169</v>
      </c>
      <c r="C25" s="351">
        <v>1462615</v>
      </c>
      <c r="D25" s="351">
        <v>131653</v>
      </c>
      <c r="E25" s="351">
        <v>119035</v>
      </c>
      <c r="F25" s="351">
        <v>10056</v>
      </c>
      <c r="G25" s="351">
        <v>0</v>
      </c>
      <c r="H25" s="351">
        <v>173975</v>
      </c>
      <c r="I25" s="352">
        <f t="shared" si="3"/>
        <v>1897334</v>
      </c>
      <c r="K25" s="72"/>
      <c r="L25" s="69"/>
    </row>
    <row r="26" spans="2:12" ht="16.5" customHeight="1">
      <c r="B26" s="150" t="s">
        <v>228</v>
      </c>
      <c r="C26" s="351">
        <v>11839915</v>
      </c>
      <c r="D26" s="351">
        <v>407071</v>
      </c>
      <c r="E26" s="351">
        <v>4500509</v>
      </c>
      <c r="F26" s="351">
        <v>13445724</v>
      </c>
      <c r="G26" s="351">
        <v>895046</v>
      </c>
      <c r="H26" s="351">
        <v>206225</v>
      </c>
      <c r="I26" s="352">
        <f t="shared" si="3"/>
        <v>31294490</v>
      </c>
      <c r="K26" s="72"/>
      <c r="L26" s="69"/>
    </row>
    <row r="27" spans="2:12" ht="16.5" customHeight="1">
      <c r="B27" s="168" t="s">
        <v>7</v>
      </c>
      <c r="C27" s="351">
        <v>57686531</v>
      </c>
      <c r="D27" s="351">
        <v>12893190</v>
      </c>
      <c r="E27" s="351">
        <v>3907016</v>
      </c>
      <c r="F27" s="351">
        <v>3464555</v>
      </c>
      <c r="G27" s="351">
        <v>239563</v>
      </c>
      <c r="H27" s="351">
        <v>242691</v>
      </c>
      <c r="I27" s="352">
        <f t="shared" si="3"/>
        <v>78433546</v>
      </c>
      <c r="K27" s="72"/>
      <c r="L27" s="69"/>
    </row>
    <row r="28" spans="2:14" ht="16.5" customHeight="1" thickBot="1">
      <c r="B28" s="353" t="s">
        <v>186</v>
      </c>
      <c r="C28" s="354">
        <v>738581</v>
      </c>
      <c r="D28" s="354">
        <v>653572</v>
      </c>
      <c r="E28" s="354">
        <v>1190512</v>
      </c>
      <c r="F28" s="354">
        <v>680643</v>
      </c>
      <c r="G28" s="354">
        <v>101110</v>
      </c>
      <c r="H28" s="354">
        <v>956102</v>
      </c>
      <c r="I28" s="355">
        <f t="shared" si="3"/>
        <v>4320520</v>
      </c>
      <c r="K28" s="72"/>
      <c r="L28" s="69"/>
      <c r="M28" s="23"/>
      <c r="N28" s="23"/>
    </row>
    <row r="29" spans="2:12" ht="16.5" customHeight="1" thickBot="1">
      <c r="B29" s="356" t="s">
        <v>182</v>
      </c>
      <c r="C29" s="357">
        <f aca="true" t="shared" si="4" ref="C29:H29">SUM(C24:C28)</f>
        <v>74286536</v>
      </c>
      <c r="D29" s="357">
        <f t="shared" si="4"/>
        <v>14085486</v>
      </c>
      <c r="E29" s="357">
        <f t="shared" si="4"/>
        <v>9717072</v>
      </c>
      <c r="F29" s="357">
        <f t="shared" si="4"/>
        <v>17600978</v>
      </c>
      <c r="G29" s="357">
        <f t="shared" si="4"/>
        <v>1235719</v>
      </c>
      <c r="H29" s="357">
        <f t="shared" si="4"/>
        <v>4958232</v>
      </c>
      <c r="I29" s="358">
        <f t="shared" si="3"/>
        <v>121884023</v>
      </c>
      <c r="K29" s="72"/>
      <c r="L29" s="69"/>
    </row>
    <row r="30" spans="2:12" ht="16.5" customHeight="1" thickBot="1">
      <c r="B30" s="346" t="s">
        <v>0</v>
      </c>
      <c r="C30" s="347"/>
      <c r="D30" s="347"/>
      <c r="E30" s="347"/>
      <c r="F30" s="347"/>
      <c r="G30" s="347"/>
      <c r="H30" s="347"/>
      <c r="I30" s="348"/>
      <c r="K30" s="72"/>
      <c r="L30" s="69"/>
    </row>
    <row r="31" spans="2:12" ht="16.5" customHeight="1">
      <c r="B31" s="148" t="s">
        <v>183</v>
      </c>
      <c r="C31" s="349">
        <v>0</v>
      </c>
      <c r="D31" s="349">
        <v>0</v>
      </c>
      <c r="E31" s="349">
        <v>0</v>
      </c>
      <c r="F31" s="349">
        <v>0</v>
      </c>
      <c r="G31" s="349">
        <v>0</v>
      </c>
      <c r="H31" s="349">
        <v>0</v>
      </c>
      <c r="I31" s="350">
        <f aca="true" t="shared" si="5" ref="I31:I36">SUM(C31:H31)</f>
        <v>0</v>
      </c>
      <c r="K31" s="72"/>
      <c r="L31" s="69"/>
    </row>
    <row r="32" spans="2:12" ht="16.5" customHeight="1">
      <c r="B32" s="150" t="s">
        <v>184</v>
      </c>
      <c r="C32" s="351">
        <v>5604991</v>
      </c>
      <c r="D32" s="351">
        <v>6390976</v>
      </c>
      <c r="E32" s="351">
        <v>21310</v>
      </c>
      <c r="F32" s="351">
        <v>0</v>
      </c>
      <c r="G32" s="351">
        <v>0</v>
      </c>
      <c r="H32" s="351">
        <v>2054</v>
      </c>
      <c r="I32" s="352">
        <f t="shared" si="5"/>
        <v>12019331</v>
      </c>
      <c r="K32" s="72"/>
      <c r="L32" s="69"/>
    </row>
    <row r="33" spans="2:12" ht="16.5" customHeight="1">
      <c r="B33" s="168" t="s">
        <v>189</v>
      </c>
      <c r="C33" s="351">
        <v>64014736</v>
      </c>
      <c r="D33" s="351">
        <v>9217228</v>
      </c>
      <c r="E33" s="351">
        <v>6566507</v>
      </c>
      <c r="F33" s="351">
        <v>1028305</v>
      </c>
      <c r="G33" s="351">
        <v>196722</v>
      </c>
      <c r="H33" s="351">
        <v>117368</v>
      </c>
      <c r="I33" s="352">
        <f t="shared" si="5"/>
        <v>81140866</v>
      </c>
      <c r="K33" s="72"/>
      <c r="L33" s="69"/>
    </row>
    <row r="34" spans="2:12" ht="16.5" customHeight="1">
      <c r="B34" s="150" t="s">
        <v>190</v>
      </c>
      <c r="C34" s="351">
        <v>809068</v>
      </c>
      <c r="D34" s="351">
        <v>1350802</v>
      </c>
      <c r="E34" s="351">
        <v>1402511</v>
      </c>
      <c r="F34" s="351">
        <v>2952326</v>
      </c>
      <c r="G34" s="351">
        <v>2431488</v>
      </c>
      <c r="H34" s="351">
        <v>0</v>
      </c>
      <c r="I34" s="352">
        <f t="shared" si="5"/>
        <v>8946195</v>
      </c>
      <c r="K34" s="72"/>
      <c r="L34" s="69"/>
    </row>
    <row r="35" spans="2:12" ht="16.5" customHeight="1">
      <c r="B35" s="168" t="s">
        <v>121</v>
      </c>
      <c r="C35" s="351">
        <v>1435282</v>
      </c>
      <c r="D35" s="351">
        <v>1891372</v>
      </c>
      <c r="E35" s="351">
        <v>500661</v>
      </c>
      <c r="F35" s="351">
        <v>0</v>
      </c>
      <c r="G35" s="351">
        <v>0</v>
      </c>
      <c r="H35" s="351">
        <v>0</v>
      </c>
      <c r="I35" s="352">
        <f t="shared" si="5"/>
        <v>3827315</v>
      </c>
      <c r="K35" s="72"/>
      <c r="L35" s="69"/>
    </row>
    <row r="36" spans="2:12" ht="23.25" thickBot="1">
      <c r="B36" s="353" t="s">
        <v>187</v>
      </c>
      <c r="C36" s="354">
        <v>607593</v>
      </c>
      <c r="D36" s="354">
        <v>670412</v>
      </c>
      <c r="E36" s="354">
        <v>1223740</v>
      </c>
      <c r="F36" s="354">
        <v>618912</v>
      </c>
      <c r="G36" s="354">
        <v>86002</v>
      </c>
      <c r="H36" s="354">
        <v>1731070</v>
      </c>
      <c r="I36" s="355">
        <f t="shared" si="5"/>
        <v>4937729</v>
      </c>
      <c r="K36" s="72"/>
      <c r="L36" s="69"/>
    </row>
    <row r="37" spans="2:12" ht="16.5" customHeight="1" thickBot="1">
      <c r="B37" s="356" t="s">
        <v>5</v>
      </c>
      <c r="C37" s="357">
        <f aca="true" t="shared" si="6" ref="C37:H37">SUM(C31:C36)</f>
        <v>72471670</v>
      </c>
      <c r="D37" s="357">
        <f t="shared" si="6"/>
        <v>19520790</v>
      </c>
      <c r="E37" s="357">
        <f t="shared" si="6"/>
        <v>9714729</v>
      </c>
      <c r="F37" s="357">
        <f t="shared" si="6"/>
        <v>4599543</v>
      </c>
      <c r="G37" s="357">
        <f t="shared" si="6"/>
        <v>2714212</v>
      </c>
      <c r="H37" s="357">
        <f t="shared" si="6"/>
        <v>1850492</v>
      </c>
      <c r="I37" s="358">
        <f>SUM(C37:H37)</f>
        <v>110871436</v>
      </c>
      <c r="K37" s="72"/>
      <c r="L37" s="69"/>
    </row>
    <row r="38" spans="2:9" ht="9.75" customHeight="1" thickBot="1">
      <c r="B38" s="359"/>
      <c r="C38" s="360"/>
      <c r="D38" s="361"/>
      <c r="E38" s="360"/>
      <c r="F38" s="360"/>
      <c r="G38" s="360"/>
      <c r="H38" s="360"/>
      <c r="I38" s="362"/>
    </row>
    <row r="39" spans="2:9" ht="16.5" customHeight="1" thickBot="1">
      <c r="B39" s="356" t="s">
        <v>188</v>
      </c>
      <c r="C39" s="357">
        <f>C29-C37</f>
        <v>1814866</v>
      </c>
      <c r="D39" s="357">
        <f>D29-D37</f>
        <v>-5435304</v>
      </c>
      <c r="E39" s="357">
        <f>E29-E37</f>
        <v>2343</v>
      </c>
      <c r="F39" s="357">
        <f>F29-F37</f>
        <v>13001435</v>
      </c>
      <c r="G39" s="358">
        <f>G29-G37</f>
        <v>-1478493</v>
      </c>
      <c r="H39" s="363"/>
      <c r="I39" s="364"/>
    </row>
    <row r="44" spans="3:9" ht="10.5">
      <c r="C44" s="73"/>
      <c r="D44" s="74"/>
      <c r="E44" s="73"/>
      <c r="F44" s="73"/>
      <c r="G44" s="73"/>
      <c r="H44" s="73"/>
      <c r="I44" s="75"/>
    </row>
    <row r="45" spans="3:9" ht="10.5">
      <c r="C45" s="73"/>
      <c r="D45" s="74"/>
      <c r="E45" s="73"/>
      <c r="F45" s="73"/>
      <c r="G45" s="73"/>
      <c r="H45" s="73"/>
      <c r="I45" s="75"/>
    </row>
    <row r="46" spans="3:9" ht="10.5">
      <c r="C46" s="73"/>
      <c r="D46" s="74"/>
      <c r="E46" s="73"/>
      <c r="F46" s="73"/>
      <c r="G46" s="73"/>
      <c r="H46" s="73"/>
      <c r="I46" s="75"/>
    </row>
    <row r="47" spans="3:9" ht="10.5">
      <c r="C47" s="73"/>
      <c r="D47" s="74"/>
      <c r="E47" s="73"/>
      <c r="F47" s="73"/>
      <c r="G47" s="73"/>
      <c r="H47" s="73"/>
      <c r="I47" s="75"/>
    </row>
    <row r="48" spans="3:9" ht="10.5">
      <c r="C48" s="73"/>
      <c r="D48" s="74"/>
      <c r="E48" s="73"/>
      <c r="F48" s="73"/>
      <c r="G48" s="73"/>
      <c r="H48" s="73"/>
      <c r="I48" s="75"/>
    </row>
    <row r="49" spans="3:9" ht="10.5">
      <c r="C49" s="73"/>
      <c r="D49" s="74"/>
      <c r="E49" s="73"/>
      <c r="F49" s="73"/>
      <c r="G49" s="73"/>
      <c r="H49" s="73"/>
      <c r="I49" s="75"/>
    </row>
    <row r="50" spans="3:9" ht="10.5">
      <c r="C50" s="73"/>
      <c r="D50" s="74"/>
      <c r="E50" s="73"/>
      <c r="F50" s="73"/>
      <c r="G50" s="73"/>
      <c r="H50" s="73"/>
      <c r="I50" s="75"/>
    </row>
    <row r="51" spans="3:9" ht="10.5">
      <c r="C51" s="73"/>
      <c r="D51" s="74"/>
      <c r="E51" s="73"/>
      <c r="F51" s="73"/>
      <c r="G51" s="73"/>
      <c r="H51" s="73"/>
      <c r="I51" s="75"/>
    </row>
    <row r="52" spans="3:9" ht="10.5">
      <c r="C52" s="73"/>
      <c r="D52" s="74"/>
      <c r="E52" s="73"/>
      <c r="F52" s="73"/>
      <c r="G52" s="73"/>
      <c r="H52" s="73"/>
      <c r="I52" s="75"/>
    </row>
    <row r="53" spans="3:9" ht="10.5">
      <c r="C53" s="73"/>
      <c r="D53" s="74"/>
      <c r="E53" s="73"/>
      <c r="F53" s="73"/>
      <c r="G53" s="73"/>
      <c r="H53" s="73"/>
      <c r="I53" s="75"/>
    </row>
    <row r="54" spans="3:9" ht="10.5">
      <c r="C54" s="73"/>
      <c r="D54" s="74"/>
      <c r="E54" s="73"/>
      <c r="F54" s="73"/>
      <c r="G54" s="73"/>
      <c r="H54" s="73"/>
      <c r="I54" s="75"/>
    </row>
    <row r="55" spans="3:9" ht="10.5">
      <c r="C55" s="73"/>
      <c r="D55" s="74"/>
      <c r="E55" s="73"/>
      <c r="F55" s="73"/>
      <c r="G55" s="73"/>
      <c r="H55" s="73"/>
      <c r="I55" s="75"/>
    </row>
    <row r="56" spans="3:9" ht="10.5">
      <c r="C56" s="73"/>
      <c r="D56" s="74"/>
      <c r="E56" s="73"/>
      <c r="F56" s="73"/>
      <c r="G56" s="73"/>
      <c r="H56" s="73"/>
      <c r="I56" s="75"/>
    </row>
    <row r="57" spans="3:9" ht="10.5">
      <c r="C57" s="73"/>
      <c r="D57" s="74"/>
      <c r="E57" s="73"/>
      <c r="F57" s="73"/>
      <c r="G57" s="73"/>
      <c r="H57" s="73"/>
      <c r="I57" s="75"/>
    </row>
    <row r="58" spans="3:9" ht="10.5">
      <c r="C58" s="73"/>
      <c r="D58" s="74"/>
      <c r="E58" s="73"/>
      <c r="F58" s="73"/>
      <c r="G58" s="73"/>
      <c r="H58" s="73"/>
      <c r="I58" s="75"/>
    </row>
    <row r="59" spans="3:9" ht="10.5">
      <c r="C59" s="73"/>
      <c r="D59" s="74"/>
      <c r="E59" s="73"/>
      <c r="F59" s="73"/>
      <c r="G59" s="73"/>
      <c r="H59" s="73"/>
      <c r="I59" s="75"/>
    </row>
    <row r="60" spans="3:9" ht="10.5">
      <c r="C60" s="73"/>
      <c r="D60" s="74"/>
      <c r="E60" s="73"/>
      <c r="F60" s="73"/>
      <c r="G60" s="73"/>
      <c r="H60" s="73"/>
      <c r="I60" s="75"/>
    </row>
    <row r="61" spans="3:9" ht="10.5">
      <c r="C61" s="73"/>
      <c r="D61" s="74"/>
      <c r="E61" s="73"/>
      <c r="F61" s="73"/>
      <c r="G61" s="73"/>
      <c r="H61" s="73"/>
      <c r="I61" s="75"/>
    </row>
    <row r="62" spans="3:9" ht="10.5">
      <c r="C62" s="73"/>
      <c r="D62" s="74"/>
      <c r="E62" s="73"/>
      <c r="F62" s="73"/>
      <c r="G62" s="73"/>
      <c r="H62" s="73"/>
      <c r="I62" s="75"/>
    </row>
    <row r="63" spans="3:9" ht="10.5">
      <c r="C63" s="73"/>
      <c r="D63" s="74"/>
      <c r="E63" s="73"/>
      <c r="F63" s="73"/>
      <c r="G63" s="73"/>
      <c r="H63" s="73"/>
      <c r="I63" s="75"/>
    </row>
    <row r="64" spans="3:9" ht="10.5">
      <c r="C64" s="73"/>
      <c r="D64" s="74"/>
      <c r="E64" s="73"/>
      <c r="F64" s="73"/>
      <c r="G64" s="73"/>
      <c r="H64" s="73"/>
      <c r="I64" s="75"/>
    </row>
    <row r="65" spans="3:9" ht="10.5">
      <c r="C65" s="73"/>
      <c r="D65" s="74"/>
      <c r="E65" s="73"/>
      <c r="F65" s="73"/>
      <c r="G65" s="73"/>
      <c r="H65" s="73"/>
      <c r="I65" s="75"/>
    </row>
    <row r="66" spans="3:9" ht="10.5">
      <c r="C66" s="73"/>
      <c r="D66" s="74"/>
      <c r="E66" s="73"/>
      <c r="F66" s="73"/>
      <c r="G66" s="73"/>
      <c r="H66" s="73"/>
      <c r="I66" s="75"/>
    </row>
    <row r="67" spans="3:9" ht="10.5">
      <c r="C67" s="73"/>
      <c r="D67" s="74"/>
      <c r="E67" s="73"/>
      <c r="F67" s="73"/>
      <c r="G67" s="73"/>
      <c r="H67" s="73"/>
      <c r="I67" s="75"/>
    </row>
    <row r="68" spans="3:9" ht="10.5">
      <c r="C68" s="73"/>
      <c r="D68" s="74"/>
      <c r="E68" s="73"/>
      <c r="F68" s="73"/>
      <c r="G68" s="73"/>
      <c r="H68" s="73"/>
      <c r="I68" s="75"/>
    </row>
    <row r="69" spans="3:9" ht="10.5">
      <c r="C69" s="73"/>
      <c r="D69" s="74"/>
      <c r="E69" s="73"/>
      <c r="F69" s="73"/>
      <c r="G69" s="73"/>
      <c r="H69" s="73"/>
      <c r="I69" s="75"/>
    </row>
    <row r="70" spans="3:9" ht="10.5">
      <c r="C70" s="73"/>
      <c r="D70" s="74"/>
      <c r="E70" s="73"/>
      <c r="F70" s="73"/>
      <c r="G70" s="73"/>
      <c r="H70" s="73"/>
      <c r="I70" s="75"/>
    </row>
    <row r="71" spans="3:9" ht="10.5">
      <c r="C71" s="73"/>
      <c r="D71" s="74"/>
      <c r="E71" s="73"/>
      <c r="F71" s="73"/>
      <c r="G71" s="73"/>
      <c r="H71" s="73"/>
      <c r="I71" s="75"/>
    </row>
    <row r="72" spans="3:9" ht="10.5">
      <c r="C72" s="73"/>
      <c r="D72" s="74"/>
      <c r="E72" s="73"/>
      <c r="F72" s="73"/>
      <c r="G72" s="73"/>
      <c r="H72" s="73"/>
      <c r="I72" s="75"/>
    </row>
    <row r="73" spans="3:9" ht="10.5">
      <c r="C73" s="73"/>
      <c r="D73" s="74"/>
      <c r="E73" s="73"/>
      <c r="F73" s="73"/>
      <c r="G73" s="73"/>
      <c r="H73" s="73"/>
      <c r="I73" s="75"/>
    </row>
    <row r="74" spans="3:9" ht="10.5">
      <c r="C74" s="73"/>
      <c r="D74" s="74"/>
      <c r="E74" s="73"/>
      <c r="F74" s="73"/>
      <c r="G74" s="73"/>
      <c r="H74" s="73"/>
      <c r="I74" s="75"/>
    </row>
    <row r="75" spans="3:9" ht="10.5">
      <c r="C75" s="73"/>
      <c r="D75" s="74"/>
      <c r="E75" s="73"/>
      <c r="F75" s="73"/>
      <c r="G75" s="73"/>
      <c r="H75" s="73"/>
      <c r="I75" s="75"/>
    </row>
    <row r="76" spans="3:9" ht="10.5">
      <c r="C76" s="73"/>
      <c r="D76" s="74"/>
      <c r="E76" s="73"/>
      <c r="F76" s="73"/>
      <c r="G76" s="73"/>
      <c r="H76" s="73"/>
      <c r="I76" s="75"/>
    </row>
    <row r="77" spans="3:9" ht="10.5">
      <c r="C77" s="73"/>
      <c r="D77" s="74"/>
      <c r="E77" s="73"/>
      <c r="F77" s="73"/>
      <c r="G77" s="73"/>
      <c r="H77" s="73"/>
      <c r="I77" s="75"/>
    </row>
    <row r="78" spans="3:9" ht="10.5">
      <c r="C78" s="73"/>
      <c r="D78" s="74"/>
      <c r="E78" s="73"/>
      <c r="F78" s="73"/>
      <c r="G78" s="73"/>
      <c r="H78" s="73"/>
      <c r="I78" s="75"/>
    </row>
    <row r="79" spans="3:9" ht="10.5">
      <c r="C79" s="73"/>
      <c r="D79" s="74"/>
      <c r="E79" s="73"/>
      <c r="F79" s="73"/>
      <c r="G79" s="73"/>
      <c r="H79" s="73"/>
      <c r="I79" s="75"/>
    </row>
    <row r="80" spans="3:9" ht="10.5">
      <c r="C80" s="73"/>
      <c r="D80" s="74"/>
      <c r="E80" s="73"/>
      <c r="F80" s="73"/>
      <c r="G80" s="73"/>
      <c r="H80" s="73"/>
      <c r="I80" s="75"/>
    </row>
    <row r="81" spans="3:9" ht="10.5">
      <c r="C81" s="73"/>
      <c r="D81" s="74"/>
      <c r="E81" s="73"/>
      <c r="F81" s="73"/>
      <c r="G81" s="73"/>
      <c r="H81" s="73"/>
      <c r="I81" s="75"/>
    </row>
    <row r="82" spans="3:9" ht="10.5">
      <c r="C82" s="73"/>
      <c r="D82" s="74"/>
      <c r="E82" s="73"/>
      <c r="F82" s="73"/>
      <c r="G82" s="73"/>
      <c r="H82" s="73"/>
      <c r="I82" s="75"/>
    </row>
    <row r="83" spans="3:9" ht="10.5">
      <c r="C83" s="73"/>
      <c r="D83" s="74"/>
      <c r="E83" s="73"/>
      <c r="F83" s="73"/>
      <c r="G83" s="73"/>
      <c r="H83" s="73"/>
      <c r="I83" s="75"/>
    </row>
    <row r="84" spans="3:9" ht="10.5">
      <c r="C84" s="73"/>
      <c r="D84" s="74"/>
      <c r="E84" s="73"/>
      <c r="F84" s="73"/>
      <c r="G84" s="73"/>
      <c r="H84" s="73"/>
      <c r="I84" s="75"/>
    </row>
    <row r="85" spans="3:9" ht="10.5">
      <c r="C85" s="73"/>
      <c r="D85" s="74"/>
      <c r="E85" s="73"/>
      <c r="F85" s="73"/>
      <c r="G85" s="73"/>
      <c r="H85" s="73"/>
      <c r="I85" s="75"/>
    </row>
    <row r="86" spans="3:9" ht="10.5">
      <c r="C86" s="73"/>
      <c r="D86" s="74"/>
      <c r="E86" s="73"/>
      <c r="F86" s="73"/>
      <c r="G86" s="73"/>
      <c r="H86" s="73"/>
      <c r="I86" s="75"/>
    </row>
    <row r="87" spans="3:9" ht="10.5">
      <c r="C87" s="73"/>
      <c r="D87" s="74"/>
      <c r="E87" s="73"/>
      <c r="F87" s="73"/>
      <c r="G87" s="73"/>
      <c r="H87" s="73"/>
      <c r="I87" s="75"/>
    </row>
    <row r="88" spans="3:9" ht="10.5">
      <c r="C88" s="73"/>
      <c r="D88" s="74"/>
      <c r="E88" s="73"/>
      <c r="F88" s="73"/>
      <c r="G88" s="73"/>
      <c r="H88" s="73"/>
      <c r="I88" s="75"/>
    </row>
    <row r="89" spans="3:9" ht="10.5">
      <c r="C89" s="73"/>
      <c r="D89" s="74"/>
      <c r="E89" s="73"/>
      <c r="F89" s="73"/>
      <c r="G89" s="73"/>
      <c r="H89" s="73"/>
      <c r="I89" s="75"/>
    </row>
    <row r="90" spans="3:9" ht="10.5">
      <c r="C90" s="73"/>
      <c r="D90" s="74"/>
      <c r="E90" s="73"/>
      <c r="F90" s="73"/>
      <c r="G90" s="73"/>
      <c r="H90" s="73"/>
      <c r="I90" s="75"/>
    </row>
    <row r="91" spans="3:9" ht="10.5">
      <c r="C91" s="73"/>
      <c r="D91" s="74"/>
      <c r="E91" s="73"/>
      <c r="F91" s="73"/>
      <c r="G91" s="73"/>
      <c r="H91" s="73"/>
      <c r="I91" s="75"/>
    </row>
    <row r="92" spans="3:9" ht="10.5">
      <c r="C92" s="73"/>
      <c r="D92" s="74"/>
      <c r="E92" s="73"/>
      <c r="F92" s="73"/>
      <c r="G92" s="73"/>
      <c r="H92" s="73"/>
      <c r="I92" s="75"/>
    </row>
    <row r="93" spans="3:9" ht="10.5">
      <c r="C93" s="73"/>
      <c r="D93" s="74"/>
      <c r="E93" s="73"/>
      <c r="F93" s="73"/>
      <c r="G93" s="73"/>
      <c r="H93" s="73"/>
      <c r="I93" s="75"/>
    </row>
    <row r="94" spans="3:9" ht="10.5">
      <c r="C94" s="73"/>
      <c r="D94" s="74"/>
      <c r="E94" s="73"/>
      <c r="F94" s="73"/>
      <c r="G94" s="73"/>
      <c r="H94" s="73"/>
      <c r="I94" s="75"/>
    </row>
    <row r="95" spans="3:9" ht="10.5">
      <c r="C95" s="73"/>
      <c r="D95" s="74"/>
      <c r="E95" s="73"/>
      <c r="F95" s="73"/>
      <c r="G95" s="73"/>
      <c r="H95" s="73"/>
      <c r="I95" s="75"/>
    </row>
    <row r="96" spans="3:9" ht="10.5">
      <c r="C96" s="73"/>
      <c r="D96" s="74"/>
      <c r="E96" s="73"/>
      <c r="F96" s="73"/>
      <c r="G96" s="73"/>
      <c r="H96" s="73"/>
      <c r="I96" s="75"/>
    </row>
    <row r="97" spans="3:9" ht="10.5">
      <c r="C97" s="73"/>
      <c r="D97" s="74"/>
      <c r="E97" s="73"/>
      <c r="F97" s="73"/>
      <c r="G97" s="73"/>
      <c r="H97" s="73"/>
      <c r="I97" s="75"/>
    </row>
    <row r="98" spans="3:9" ht="10.5">
      <c r="C98" s="73"/>
      <c r="D98" s="74"/>
      <c r="E98" s="73"/>
      <c r="F98" s="73"/>
      <c r="G98" s="73"/>
      <c r="H98" s="73"/>
      <c r="I98" s="75"/>
    </row>
    <row r="99" spans="3:9" ht="10.5">
      <c r="C99" s="73"/>
      <c r="D99" s="74"/>
      <c r="E99" s="73"/>
      <c r="F99" s="73"/>
      <c r="G99" s="73"/>
      <c r="H99" s="73"/>
      <c r="I99" s="75"/>
    </row>
    <row r="100" spans="3:9" ht="10.5">
      <c r="C100" s="73"/>
      <c r="D100" s="74"/>
      <c r="E100" s="73"/>
      <c r="F100" s="73"/>
      <c r="G100" s="73"/>
      <c r="H100" s="73"/>
      <c r="I100" s="75"/>
    </row>
    <row r="101" spans="3:9" ht="10.5">
      <c r="C101" s="73"/>
      <c r="D101" s="74"/>
      <c r="E101" s="73"/>
      <c r="F101" s="73"/>
      <c r="G101" s="73"/>
      <c r="H101" s="73"/>
      <c r="I101" s="75"/>
    </row>
    <row r="102" spans="3:9" ht="10.5">
      <c r="C102" s="73"/>
      <c r="D102" s="74"/>
      <c r="E102" s="73"/>
      <c r="F102" s="73"/>
      <c r="G102" s="73"/>
      <c r="H102" s="73"/>
      <c r="I102" s="75"/>
    </row>
    <row r="103" spans="3:9" ht="10.5">
      <c r="C103" s="73"/>
      <c r="D103" s="74"/>
      <c r="E103" s="73"/>
      <c r="F103" s="73"/>
      <c r="G103" s="73"/>
      <c r="H103" s="73"/>
      <c r="I103" s="75"/>
    </row>
    <row r="104" spans="3:9" ht="10.5">
      <c r="C104" s="73"/>
      <c r="D104" s="74"/>
      <c r="E104" s="73"/>
      <c r="F104" s="73"/>
      <c r="G104" s="73"/>
      <c r="H104" s="73"/>
      <c r="I104" s="75"/>
    </row>
    <row r="105" spans="3:9" ht="10.5">
      <c r="C105" s="73"/>
      <c r="D105" s="74"/>
      <c r="E105" s="73"/>
      <c r="F105" s="73"/>
      <c r="G105" s="73"/>
      <c r="H105" s="73"/>
      <c r="I105" s="75"/>
    </row>
    <row r="106" ht="10.5">
      <c r="D106" s="76"/>
    </row>
    <row r="107" ht="10.5">
      <c r="D107" s="76"/>
    </row>
    <row r="108" ht="10.5">
      <c r="D108" s="76"/>
    </row>
    <row r="109" ht="10.5">
      <c r="D109" s="76"/>
    </row>
    <row r="110" ht="10.5">
      <c r="D110" s="76"/>
    </row>
    <row r="111" ht="10.5">
      <c r="D111" s="76"/>
    </row>
    <row r="112" ht="10.5">
      <c r="D112" s="76"/>
    </row>
    <row r="113" ht="10.5">
      <c r="D113" s="76"/>
    </row>
    <row r="114" ht="10.5">
      <c r="D114" s="76"/>
    </row>
    <row r="115" ht="10.5">
      <c r="D115" s="76"/>
    </row>
    <row r="116" ht="10.5">
      <c r="D116" s="76"/>
    </row>
    <row r="117" ht="10.5">
      <c r="D117" s="76"/>
    </row>
    <row r="118" ht="10.5">
      <c r="D118" s="76"/>
    </row>
    <row r="119" ht="10.5">
      <c r="D119" s="76"/>
    </row>
    <row r="120" ht="10.5">
      <c r="D120" s="76"/>
    </row>
    <row r="121" ht="10.5">
      <c r="D121" s="76"/>
    </row>
    <row r="122" ht="10.5">
      <c r="D122" s="76"/>
    </row>
    <row r="123" ht="10.5">
      <c r="D123" s="76"/>
    </row>
    <row r="124" ht="10.5">
      <c r="D124" s="76"/>
    </row>
    <row r="125" ht="10.5">
      <c r="D125" s="76"/>
    </row>
    <row r="126" ht="10.5">
      <c r="D126" s="76"/>
    </row>
    <row r="127" ht="10.5">
      <c r="D127" s="76"/>
    </row>
    <row r="128" ht="10.5">
      <c r="D128" s="76"/>
    </row>
    <row r="129" ht="10.5">
      <c r="D129" s="76"/>
    </row>
    <row r="130" ht="10.5">
      <c r="D130" s="76"/>
    </row>
    <row r="131" ht="10.5">
      <c r="D131" s="76"/>
    </row>
    <row r="132" ht="10.5">
      <c r="D132" s="76"/>
    </row>
    <row r="133" ht="10.5">
      <c r="D133" s="76"/>
    </row>
    <row r="134" ht="10.5">
      <c r="D134" s="76"/>
    </row>
    <row r="135" ht="10.5">
      <c r="D135" s="76"/>
    </row>
    <row r="136" ht="10.5">
      <c r="D136" s="76"/>
    </row>
    <row r="137" ht="10.5">
      <c r="D137" s="76"/>
    </row>
    <row r="138" ht="10.5">
      <c r="D138" s="76"/>
    </row>
    <row r="139" ht="10.5">
      <c r="D139" s="76"/>
    </row>
    <row r="140" ht="10.5">
      <c r="D140" s="76"/>
    </row>
    <row r="141" ht="10.5">
      <c r="D141" s="76"/>
    </row>
    <row r="142" ht="10.5">
      <c r="D142" s="76"/>
    </row>
    <row r="143" ht="10.5">
      <c r="D143" s="76"/>
    </row>
    <row r="144" ht="10.5">
      <c r="D144" s="76"/>
    </row>
    <row r="145" ht="10.5">
      <c r="D145" s="76"/>
    </row>
    <row r="146" ht="10.5">
      <c r="D146" s="76"/>
    </row>
    <row r="147" ht="10.5">
      <c r="D147" s="76"/>
    </row>
    <row r="148" ht="10.5">
      <c r="D148" s="76"/>
    </row>
    <row r="149" ht="10.5">
      <c r="D149" s="76"/>
    </row>
    <row r="150" ht="10.5">
      <c r="D150" s="76"/>
    </row>
    <row r="151" ht="10.5">
      <c r="D151" s="76"/>
    </row>
    <row r="152" ht="10.5">
      <c r="D152" s="76"/>
    </row>
    <row r="153" ht="10.5">
      <c r="D153" s="76"/>
    </row>
    <row r="154" ht="10.5">
      <c r="D154" s="76"/>
    </row>
    <row r="155" ht="10.5">
      <c r="D155" s="76"/>
    </row>
    <row r="156" ht="10.5">
      <c r="D156" s="76"/>
    </row>
    <row r="157" ht="10.5">
      <c r="D157" s="76"/>
    </row>
    <row r="158" ht="10.5">
      <c r="D158" s="76"/>
    </row>
    <row r="159" ht="10.5">
      <c r="D159" s="76"/>
    </row>
    <row r="160" ht="10.5">
      <c r="D160" s="76"/>
    </row>
    <row r="161" ht="10.5">
      <c r="D161" s="76"/>
    </row>
    <row r="162" ht="10.5">
      <c r="D162" s="76"/>
    </row>
    <row r="163" ht="10.5">
      <c r="D163" s="76"/>
    </row>
    <row r="164" ht="10.5">
      <c r="D164" s="76"/>
    </row>
    <row r="165" ht="10.5">
      <c r="D165" s="76"/>
    </row>
    <row r="166" ht="10.5">
      <c r="D166" s="76"/>
    </row>
    <row r="167" ht="10.5">
      <c r="D167" s="76"/>
    </row>
    <row r="168" ht="10.5">
      <c r="D168" s="76"/>
    </row>
    <row r="169" ht="10.5">
      <c r="D169" s="76"/>
    </row>
    <row r="170" ht="10.5">
      <c r="D170" s="76"/>
    </row>
    <row r="171" ht="10.5">
      <c r="D171" s="76"/>
    </row>
    <row r="172" ht="10.5">
      <c r="D172" s="76"/>
    </row>
    <row r="173" ht="10.5">
      <c r="D173" s="76"/>
    </row>
    <row r="174" ht="10.5">
      <c r="D174" s="76"/>
    </row>
    <row r="175" ht="10.5">
      <c r="D175" s="76"/>
    </row>
    <row r="176" ht="10.5">
      <c r="D176" s="76"/>
    </row>
    <row r="177" ht="10.5">
      <c r="D177" s="76"/>
    </row>
    <row r="178" ht="10.5">
      <c r="D178" s="76"/>
    </row>
    <row r="179" ht="10.5">
      <c r="D179" s="76"/>
    </row>
    <row r="180" ht="10.5">
      <c r="D180" s="76"/>
    </row>
    <row r="181" ht="10.5">
      <c r="D181" s="76"/>
    </row>
    <row r="182" ht="10.5">
      <c r="D182" s="76"/>
    </row>
    <row r="183" ht="10.5">
      <c r="D183" s="76"/>
    </row>
    <row r="184" ht="10.5">
      <c r="D184" s="76"/>
    </row>
    <row r="185" ht="10.5">
      <c r="D185" s="76"/>
    </row>
    <row r="186" ht="10.5">
      <c r="D186" s="76"/>
    </row>
    <row r="187" ht="10.5">
      <c r="D187" s="76"/>
    </row>
    <row r="188" ht="10.5">
      <c r="D188" s="76"/>
    </row>
    <row r="189" ht="10.5">
      <c r="D189" s="76"/>
    </row>
    <row r="190" ht="10.5">
      <c r="D190" s="76"/>
    </row>
    <row r="191" ht="10.5">
      <c r="D191" s="76"/>
    </row>
    <row r="192" ht="10.5">
      <c r="D192" s="76"/>
    </row>
    <row r="193" ht="10.5">
      <c r="D193" s="76"/>
    </row>
    <row r="194" ht="10.5">
      <c r="D194" s="76"/>
    </row>
    <row r="195" ht="10.5">
      <c r="D195" s="76"/>
    </row>
    <row r="196" ht="10.5">
      <c r="D196" s="76"/>
    </row>
    <row r="197" ht="10.5">
      <c r="D197" s="76"/>
    </row>
    <row r="198" ht="10.5">
      <c r="D198" s="76"/>
    </row>
    <row r="199" ht="10.5">
      <c r="D199" s="76"/>
    </row>
    <row r="200" ht="10.5">
      <c r="D200" s="76"/>
    </row>
    <row r="201" ht="10.5">
      <c r="D201" s="76"/>
    </row>
    <row r="202" ht="10.5">
      <c r="D202" s="76"/>
    </row>
    <row r="203" ht="10.5">
      <c r="D203" s="76"/>
    </row>
    <row r="204" ht="10.5">
      <c r="D204" s="76"/>
    </row>
    <row r="205" ht="10.5">
      <c r="D205" s="76"/>
    </row>
    <row r="206" ht="10.5">
      <c r="D206" s="76"/>
    </row>
    <row r="207" ht="10.5">
      <c r="D207" s="76"/>
    </row>
    <row r="208" ht="10.5">
      <c r="D208" s="76"/>
    </row>
    <row r="209" ht="10.5">
      <c r="D209" s="76"/>
    </row>
    <row r="210" ht="10.5">
      <c r="D210" s="76"/>
    </row>
    <row r="211" ht="10.5">
      <c r="D211" s="76"/>
    </row>
    <row r="212" ht="10.5">
      <c r="D212" s="76"/>
    </row>
    <row r="213" ht="10.5">
      <c r="D213" s="76"/>
    </row>
    <row r="214" ht="10.5">
      <c r="D214" s="76"/>
    </row>
    <row r="215" ht="10.5">
      <c r="D215" s="76"/>
    </row>
    <row r="216" ht="10.5">
      <c r="D216" s="76"/>
    </row>
    <row r="217" ht="10.5">
      <c r="D217" s="76"/>
    </row>
    <row r="218" ht="10.5">
      <c r="D218" s="76"/>
    </row>
    <row r="219" ht="10.5">
      <c r="D219" s="76"/>
    </row>
    <row r="220" ht="10.5">
      <c r="D220" s="76"/>
    </row>
    <row r="221" ht="10.5">
      <c r="D221" s="76"/>
    </row>
    <row r="222" ht="10.5">
      <c r="D222" s="76"/>
    </row>
    <row r="223" ht="10.5">
      <c r="D223" s="76"/>
    </row>
    <row r="224" ht="10.5">
      <c r="D224" s="76"/>
    </row>
    <row r="225" ht="10.5">
      <c r="D225" s="76"/>
    </row>
    <row r="226" ht="10.5">
      <c r="D226" s="76"/>
    </row>
    <row r="227" ht="10.5">
      <c r="D227" s="76"/>
    </row>
    <row r="228" ht="10.5">
      <c r="D228" s="76"/>
    </row>
    <row r="229" ht="10.5">
      <c r="D229" s="76"/>
    </row>
    <row r="230" ht="10.5">
      <c r="D230" s="76"/>
    </row>
    <row r="231" ht="10.5">
      <c r="D231" s="76"/>
    </row>
    <row r="232" ht="10.5">
      <c r="D232" s="76"/>
    </row>
    <row r="233" ht="10.5">
      <c r="D233" s="76"/>
    </row>
    <row r="234" ht="10.5">
      <c r="D234" s="76"/>
    </row>
    <row r="235" ht="10.5">
      <c r="D235" s="76"/>
    </row>
    <row r="236" ht="10.5">
      <c r="D236" s="76"/>
    </row>
    <row r="237" ht="10.5">
      <c r="D237" s="76"/>
    </row>
    <row r="238" ht="10.5">
      <c r="D238" s="76"/>
    </row>
    <row r="239" ht="10.5">
      <c r="D239" s="76"/>
    </row>
    <row r="240" ht="10.5">
      <c r="D240" s="76"/>
    </row>
    <row r="241" ht="10.5">
      <c r="D241" s="76"/>
    </row>
    <row r="242" ht="10.5">
      <c r="D242" s="76"/>
    </row>
    <row r="243" ht="10.5">
      <c r="D243" s="76"/>
    </row>
    <row r="244" ht="10.5">
      <c r="D244" s="76"/>
    </row>
    <row r="245" ht="10.5">
      <c r="D245" s="76"/>
    </row>
    <row r="246" ht="10.5">
      <c r="D246" s="76"/>
    </row>
    <row r="247" ht="10.5">
      <c r="D247" s="76"/>
    </row>
    <row r="248" ht="10.5">
      <c r="D248" s="76"/>
    </row>
    <row r="249" ht="10.5">
      <c r="D249" s="76"/>
    </row>
    <row r="250" ht="10.5">
      <c r="D250" s="76"/>
    </row>
    <row r="251" ht="10.5">
      <c r="D251" s="76"/>
    </row>
    <row r="252" ht="10.5">
      <c r="D252" s="76"/>
    </row>
    <row r="253" ht="10.5">
      <c r="D253" s="76"/>
    </row>
    <row r="254" ht="10.5">
      <c r="D254" s="76"/>
    </row>
    <row r="255" ht="10.5">
      <c r="D255" s="76"/>
    </row>
    <row r="256" ht="10.5">
      <c r="D256" s="76"/>
    </row>
    <row r="257" ht="10.5">
      <c r="D257" s="76"/>
    </row>
    <row r="258" ht="10.5">
      <c r="D258" s="76"/>
    </row>
    <row r="259" ht="10.5">
      <c r="D259" s="76"/>
    </row>
    <row r="260" ht="10.5">
      <c r="D260" s="76"/>
    </row>
    <row r="261" ht="10.5">
      <c r="D261" s="76"/>
    </row>
    <row r="262" ht="10.5">
      <c r="D262" s="76"/>
    </row>
    <row r="263" ht="10.5">
      <c r="D263" s="76"/>
    </row>
    <row r="264" ht="10.5">
      <c r="D264" s="76"/>
    </row>
    <row r="265" ht="10.5">
      <c r="D265" s="76"/>
    </row>
    <row r="266" ht="10.5">
      <c r="D266" s="76"/>
    </row>
    <row r="267" ht="10.5">
      <c r="D267" s="76"/>
    </row>
    <row r="268" ht="10.5">
      <c r="D268" s="76"/>
    </row>
    <row r="269" ht="10.5">
      <c r="D269" s="76"/>
    </row>
    <row r="270" ht="10.5">
      <c r="D270" s="76"/>
    </row>
    <row r="271" ht="10.5">
      <c r="D271" s="76"/>
    </row>
    <row r="272" ht="10.5">
      <c r="D272" s="76"/>
    </row>
    <row r="273" ht="10.5">
      <c r="D273" s="76"/>
    </row>
    <row r="274" ht="10.5">
      <c r="D274" s="76"/>
    </row>
    <row r="275" ht="10.5">
      <c r="D275" s="76"/>
    </row>
    <row r="276" ht="10.5">
      <c r="D276" s="76"/>
    </row>
    <row r="277" ht="10.5">
      <c r="D277" s="76"/>
    </row>
    <row r="278" ht="10.5">
      <c r="D278" s="76"/>
    </row>
    <row r="279" ht="10.5">
      <c r="D279" s="76"/>
    </row>
    <row r="280" ht="10.5">
      <c r="D280" s="76"/>
    </row>
    <row r="281" ht="10.5">
      <c r="D281" s="76"/>
    </row>
    <row r="282" ht="10.5">
      <c r="D282" s="76"/>
    </row>
    <row r="283" ht="10.5">
      <c r="D283" s="76"/>
    </row>
    <row r="284" ht="10.5">
      <c r="D284" s="76"/>
    </row>
    <row r="285" ht="10.5">
      <c r="D285" s="76"/>
    </row>
    <row r="286" ht="10.5">
      <c r="D286" s="76"/>
    </row>
    <row r="287" ht="10.5">
      <c r="D287" s="76"/>
    </row>
    <row r="288" ht="10.5">
      <c r="D288" s="76"/>
    </row>
    <row r="289" ht="10.5">
      <c r="D289" s="76"/>
    </row>
    <row r="290" ht="10.5">
      <c r="D290" s="76"/>
    </row>
    <row r="291" ht="10.5">
      <c r="D291" s="76"/>
    </row>
    <row r="292" ht="10.5">
      <c r="D292" s="76"/>
    </row>
    <row r="293" ht="10.5">
      <c r="D293" s="76"/>
    </row>
    <row r="294" ht="10.5">
      <c r="D294" s="76"/>
    </row>
    <row r="295" ht="10.5">
      <c r="D295" s="76"/>
    </row>
    <row r="296" ht="10.5">
      <c r="D296" s="76"/>
    </row>
    <row r="297" ht="10.5">
      <c r="D297" s="76"/>
    </row>
    <row r="298" ht="10.5">
      <c r="D298" s="76"/>
    </row>
    <row r="299" ht="10.5">
      <c r="D299" s="76"/>
    </row>
    <row r="300" ht="10.5">
      <c r="D300" s="76"/>
    </row>
    <row r="301" ht="10.5">
      <c r="D301" s="76"/>
    </row>
    <row r="302" ht="10.5">
      <c r="D302" s="76"/>
    </row>
    <row r="303" ht="10.5">
      <c r="D303" s="76"/>
    </row>
    <row r="304" ht="10.5">
      <c r="D304" s="76"/>
    </row>
    <row r="305" ht="10.5">
      <c r="D305" s="76"/>
    </row>
    <row r="306" ht="10.5">
      <c r="D306" s="76"/>
    </row>
    <row r="307" ht="10.5">
      <c r="D307" s="76"/>
    </row>
    <row r="308" ht="10.5">
      <c r="D308" s="76"/>
    </row>
    <row r="309" ht="10.5">
      <c r="D309" s="76"/>
    </row>
    <row r="310" ht="10.5">
      <c r="D310" s="76"/>
    </row>
    <row r="311" ht="10.5">
      <c r="D311" s="76"/>
    </row>
    <row r="312" ht="10.5">
      <c r="D312" s="76"/>
    </row>
    <row r="313" ht="10.5">
      <c r="D313" s="76"/>
    </row>
    <row r="314" ht="10.5">
      <c r="D314" s="76"/>
    </row>
    <row r="315" ht="10.5">
      <c r="D315" s="76"/>
    </row>
    <row r="316" ht="10.5">
      <c r="D316" s="76"/>
    </row>
    <row r="317" ht="10.5">
      <c r="D317" s="76"/>
    </row>
    <row r="318" ht="10.5">
      <c r="D318" s="76"/>
    </row>
    <row r="319" ht="10.5">
      <c r="D319" s="76"/>
    </row>
    <row r="320" ht="10.5">
      <c r="D320" s="76"/>
    </row>
    <row r="321" ht="10.5">
      <c r="D321" s="76"/>
    </row>
    <row r="322" ht="10.5">
      <c r="D322" s="76"/>
    </row>
    <row r="323" ht="10.5">
      <c r="D323" s="76"/>
    </row>
    <row r="324" ht="10.5">
      <c r="D324" s="76"/>
    </row>
    <row r="325" ht="10.5">
      <c r="D325" s="76"/>
    </row>
    <row r="326" ht="10.5">
      <c r="D326" s="76"/>
    </row>
    <row r="327" ht="10.5">
      <c r="D327" s="76"/>
    </row>
    <row r="328" ht="10.5">
      <c r="D328" s="76"/>
    </row>
    <row r="329" ht="10.5">
      <c r="D329" s="76"/>
    </row>
    <row r="330" ht="10.5">
      <c r="D330" s="76"/>
    </row>
    <row r="331" ht="10.5">
      <c r="D331" s="76"/>
    </row>
    <row r="332" ht="10.5">
      <c r="D332" s="76"/>
    </row>
    <row r="333" ht="10.5">
      <c r="D333" s="76"/>
    </row>
    <row r="334" ht="10.5">
      <c r="D334" s="76"/>
    </row>
    <row r="335" ht="10.5">
      <c r="D335" s="76"/>
    </row>
    <row r="336" ht="10.5">
      <c r="D336" s="76"/>
    </row>
    <row r="337" ht="10.5">
      <c r="D337" s="76"/>
    </row>
    <row r="338" ht="10.5">
      <c r="D338" s="76"/>
    </row>
    <row r="339" ht="10.5">
      <c r="D339" s="76"/>
    </row>
    <row r="340" ht="10.5">
      <c r="D340" s="76"/>
    </row>
    <row r="341" ht="10.5">
      <c r="D341" s="76"/>
    </row>
    <row r="342" ht="10.5">
      <c r="D342" s="76"/>
    </row>
    <row r="343" ht="10.5">
      <c r="D343" s="76"/>
    </row>
    <row r="344" ht="10.5">
      <c r="D344" s="76"/>
    </row>
    <row r="345" ht="10.5">
      <c r="D345" s="76"/>
    </row>
    <row r="346" ht="10.5">
      <c r="D346" s="76"/>
    </row>
    <row r="347" ht="10.5">
      <c r="D347" s="76"/>
    </row>
    <row r="348" ht="10.5">
      <c r="D348" s="76"/>
    </row>
    <row r="349" ht="10.5">
      <c r="D349" s="76"/>
    </row>
    <row r="350" ht="10.5">
      <c r="D350" s="76"/>
    </row>
    <row r="351" ht="10.5">
      <c r="D351" s="76"/>
    </row>
    <row r="352" ht="10.5">
      <c r="D352" s="76"/>
    </row>
    <row r="353" ht="10.5">
      <c r="D353" s="76"/>
    </row>
    <row r="354" ht="10.5">
      <c r="D354" s="76"/>
    </row>
    <row r="355" ht="10.5">
      <c r="D355" s="76"/>
    </row>
    <row r="356" ht="10.5">
      <c r="D356" s="76"/>
    </row>
    <row r="357" ht="10.5">
      <c r="D357" s="76"/>
    </row>
    <row r="358" ht="10.5">
      <c r="D358" s="76"/>
    </row>
    <row r="359" ht="10.5">
      <c r="D359" s="76"/>
    </row>
    <row r="360" ht="10.5">
      <c r="D360" s="76"/>
    </row>
    <row r="361" ht="10.5">
      <c r="D361" s="76"/>
    </row>
    <row r="362" ht="10.5">
      <c r="D362" s="76"/>
    </row>
    <row r="363" ht="10.5">
      <c r="D363" s="76"/>
    </row>
    <row r="364" ht="10.5">
      <c r="D364" s="76"/>
    </row>
    <row r="365" ht="10.5">
      <c r="D365" s="76"/>
    </row>
    <row r="366" ht="10.5">
      <c r="D366" s="76"/>
    </row>
    <row r="367" ht="10.5">
      <c r="D367" s="76"/>
    </row>
    <row r="368" ht="10.5">
      <c r="D368" s="76"/>
    </row>
    <row r="369" ht="10.5">
      <c r="D369" s="76"/>
    </row>
    <row r="370" ht="10.5">
      <c r="D370" s="76"/>
    </row>
    <row r="371" ht="10.5">
      <c r="D371" s="76"/>
    </row>
    <row r="372" ht="10.5">
      <c r="D372" s="76"/>
    </row>
    <row r="373" ht="10.5">
      <c r="D373" s="76"/>
    </row>
    <row r="374" ht="10.5">
      <c r="D374" s="76"/>
    </row>
    <row r="375" ht="10.5">
      <c r="D375" s="76"/>
    </row>
    <row r="376" ht="10.5">
      <c r="D376" s="76"/>
    </row>
    <row r="377" ht="10.5">
      <c r="D377" s="76"/>
    </row>
    <row r="378" ht="10.5">
      <c r="D378" s="76"/>
    </row>
    <row r="379" ht="10.5">
      <c r="D379" s="76"/>
    </row>
    <row r="380" ht="10.5">
      <c r="D380" s="76"/>
    </row>
    <row r="381" ht="10.5">
      <c r="D381" s="76"/>
    </row>
    <row r="382" ht="10.5">
      <c r="D382" s="76"/>
    </row>
    <row r="383" ht="10.5">
      <c r="D383" s="76"/>
    </row>
    <row r="384" ht="10.5">
      <c r="D384" s="76"/>
    </row>
    <row r="385" ht="10.5">
      <c r="D385" s="76"/>
    </row>
    <row r="386" ht="10.5">
      <c r="D386" s="76"/>
    </row>
    <row r="387" ht="10.5">
      <c r="D387" s="76"/>
    </row>
    <row r="388" ht="10.5">
      <c r="D388" s="76"/>
    </row>
    <row r="389" ht="10.5">
      <c r="D389" s="76"/>
    </row>
    <row r="390" ht="10.5">
      <c r="D390" s="76"/>
    </row>
    <row r="391" ht="10.5">
      <c r="D391" s="76"/>
    </row>
    <row r="392" ht="10.5">
      <c r="D392" s="76"/>
    </row>
    <row r="393" ht="10.5">
      <c r="D393" s="76"/>
    </row>
    <row r="394" ht="10.5">
      <c r="D394" s="76"/>
    </row>
    <row r="395" ht="10.5">
      <c r="D395" s="76"/>
    </row>
    <row r="396" ht="10.5">
      <c r="D396" s="76"/>
    </row>
    <row r="397" ht="10.5">
      <c r="D397" s="76"/>
    </row>
    <row r="398" ht="10.5">
      <c r="D398" s="76"/>
    </row>
    <row r="399" ht="10.5">
      <c r="D399" s="76"/>
    </row>
    <row r="400" ht="10.5">
      <c r="D400" s="76"/>
    </row>
    <row r="401" ht="10.5">
      <c r="D401" s="76"/>
    </row>
    <row r="402" ht="10.5">
      <c r="D402" s="76"/>
    </row>
    <row r="403" ht="10.5">
      <c r="D403" s="76"/>
    </row>
    <row r="404" ht="10.5">
      <c r="D404" s="76"/>
    </row>
    <row r="405" ht="10.5">
      <c r="D405" s="76"/>
    </row>
    <row r="406" ht="10.5">
      <c r="D406" s="76"/>
    </row>
    <row r="407" ht="10.5">
      <c r="D407" s="76"/>
    </row>
    <row r="408" ht="10.5">
      <c r="D408" s="76"/>
    </row>
    <row r="409" ht="10.5">
      <c r="D409" s="76"/>
    </row>
    <row r="410" ht="10.5">
      <c r="D410" s="76"/>
    </row>
    <row r="411" ht="10.5">
      <c r="D411" s="76"/>
    </row>
    <row r="412" ht="10.5">
      <c r="D412" s="76"/>
    </row>
    <row r="413" ht="10.5">
      <c r="D413" s="76"/>
    </row>
    <row r="414" ht="10.5">
      <c r="D414" s="76"/>
    </row>
    <row r="415" ht="10.5">
      <c r="D415" s="76"/>
    </row>
    <row r="416" ht="10.5">
      <c r="D416" s="76"/>
    </row>
    <row r="417" ht="10.5">
      <c r="D417" s="76"/>
    </row>
    <row r="418" ht="10.5">
      <c r="D418" s="76"/>
    </row>
    <row r="419" ht="10.5">
      <c r="D419" s="76"/>
    </row>
    <row r="420" ht="10.5">
      <c r="D420" s="76"/>
    </row>
    <row r="421" ht="10.5">
      <c r="D421" s="76"/>
    </row>
    <row r="422" ht="10.5">
      <c r="D422" s="76"/>
    </row>
    <row r="423" ht="10.5">
      <c r="D423" s="76"/>
    </row>
    <row r="424" ht="10.5">
      <c r="D424" s="76"/>
    </row>
    <row r="425" ht="10.5">
      <c r="D425" s="76"/>
    </row>
    <row r="426" ht="10.5">
      <c r="D426" s="76"/>
    </row>
    <row r="427" ht="10.5">
      <c r="D427" s="76"/>
    </row>
    <row r="428" ht="10.5">
      <c r="D428" s="76"/>
    </row>
    <row r="429" ht="10.5">
      <c r="D429" s="76"/>
    </row>
    <row r="430" ht="10.5">
      <c r="D430" s="76"/>
    </row>
    <row r="431" ht="10.5">
      <c r="D431" s="76"/>
    </row>
    <row r="432" ht="10.5">
      <c r="D432" s="76"/>
    </row>
    <row r="433" ht="10.5">
      <c r="D433" s="76"/>
    </row>
    <row r="434" ht="10.5">
      <c r="D434" s="76"/>
    </row>
    <row r="435" ht="10.5">
      <c r="D435" s="76"/>
    </row>
    <row r="436" ht="10.5">
      <c r="D436" s="76"/>
    </row>
    <row r="437" ht="10.5">
      <c r="D437" s="76"/>
    </row>
    <row r="438" ht="10.5">
      <c r="D438" s="76"/>
    </row>
    <row r="439" ht="10.5">
      <c r="D439" s="76"/>
    </row>
    <row r="440" ht="10.5">
      <c r="D440" s="76"/>
    </row>
    <row r="441" ht="10.5">
      <c r="D441" s="76"/>
    </row>
    <row r="442" ht="10.5">
      <c r="D442" s="76"/>
    </row>
    <row r="443" ht="10.5">
      <c r="D443" s="76"/>
    </row>
    <row r="444" ht="10.5">
      <c r="D444" s="76"/>
    </row>
    <row r="445" ht="10.5">
      <c r="D445" s="76"/>
    </row>
    <row r="446" ht="10.5">
      <c r="D446" s="76"/>
    </row>
    <row r="447" ht="10.5">
      <c r="D447" s="76"/>
    </row>
    <row r="448" ht="10.5">
      <c r="D448" s="76"/>
    </row>
    <row r="449" ht="10.5">
      <c r="D449" s="76"/>
    </row>
    <row r="450" ht="10.5">
      <c r="D450" s="76"/>
    </row>
    <row r="451" ht="10.5">
      <c r="D451" s="76"/>
    </row>
    <row r="452" ht="10.5">
      <c r="D452" s="76"/>
    </row>
    <row r="453" ht="10.5">
      <c r="D453" s="76"/>
    </row>
    <row r="454" ht="10.5">
      <c r="D454" s="76"/>
    </row>
    <row r="455" ht="10.5">
      <c r="D455" s="76"/>
    </row>
    <row r="456" ht="10.5">
      <c r="D456" s="76"/>
    </row>
    <row r="457" ht="10.5">
      <c r="D457" s="76"/>
    </row>
    <row r="458" ht="10.5">
      <c r="D458" s="76"/>
    </row>
    <row r="459" ht="10.5">
      <c r="D459" s="76"/>
    </row>
    <row r="460" ht="10.5">
      <c r="D460" s="76"/>
    </row>
    <row r="461" ht="10.5">
      <c r="D461" s="76"/>
    </row>
    <row r="462" ht="10.5">
      <c r="D462" s="76"/>
    </row>
    <row r="463" ht="10.5">
      <c r="D463" s="76"/>
    </row>
    <row r="464" ht="10.5">
      <c r="D464" s="76"/>
    </row>
    <row r="465" ht="10.5">
      <c r="D465" s="76"/>
    </row>
    <row r="466" ht="10.5">
      <c r="D466" s="76"/>
    </row>
    <row r="467" ht="10.5">
      <c r="D467" s="76"/>
    </row>
    <row r="468" ht="10.5">
      <c r="D468" s="76"/>
    </row>
    <row r="469" ht="10.5">
      <c r="D469" s="76"/>
    </row>
    <row r="470" ht="10.5">
      <c r="D470" s="76"/>
    </row>
    <row r="471" ht="10.5">
      <c r="D471" s="76"/>
    </row>
    <row r="472" ht="10.5">
      <c r="D472" s="76"/>
    </row>
    <row r="473" ht="10.5">
      <c r="D473" s="76"/>
    </row>
    <row r="474" ht="10.5">
      <c r="D474" s="76"/>
    </row>
    <row r="475" ht="10.5">
      <c r="D475" s="76"/>
    </row>
    <row r="476" ht="10.5">
      <c r="D476" s="76"/>
    </row>
    <row r="477" ht="10.5">
      <c r="D477" s="76"/>
    </row>
    <row r="478" ht="10.5">
      <c r="D478" s="76"/>
    </row>
    <row r="479" ht="10.5">
      <c r="D479" s="76"/>
    </row>
    <row r="480" ht="10.5">
      <c r="D480" s="76"/>
    </row>
    <row r="481" ht="10.5">
      <c r="D481" s="76"/>
    </row>
    <row r="482" ht="10.5">
      <c r="D482" s="76"/>
    </row>
    <row r="483" ht="10.5">
      <c r="D483" s="76"/>
    </row>
    <row r="484" ht="10.5">
      <c r="D484" s="76"/>
    </row>
    <row r="485" ht="10.5">
      <c r="D485" s="76"/>
    </row>
    <row r="486" ht="10.5">
      <c r="D486" s="76"/>
    </row>
    <row r="487" ht="10.5">
      <c r="D487" s="76"/>
    </row>
    <row r="488" ht="10.5">
      <c r="D488" s="76"/>
    </row>
    <row r="489" ht="10.5">
      <c r="D489" s="76"/>
    </row>
    <row r="490" ht="10.5">
      <c r="D490" s="76"/>
    </row>
    <row r="491" ht="10.5">
      <c r="D491" s="76"/>
    </row>
    <row r="492" ht="10.5">
      <c r="D492" s="76"/>
    </row>
    <row r="493" ht="10.5">
      <c r="D493" s="76"/>
    </row>
    <row r="494" ht="10.5">
      <c r="D494" s="76"/>
    </row>
    <row r="495" ht="10.5">
      <c r="D495" s="76"/>
    </row>
    <row r="496" ht="10.5">
      <c r="D496" s="76"/>
    </row>
    <row r="497" ht="10.5">
      <c r="D497" s="76"/>
    </row>
    <row r="498" ht="10.5">
      <c r="D498" s="76"/>
    </row>
    <row r="499" ht="10.5">
      <c r="D499" s="76"/>
    </row>
    <row r="500" ht="10.5">
      <c r="D500" s="76"/>
    </row>
    <row r="501" ht="10.5">
      <c r="D501" s="76"/>
    </row>
    <row r="502" ht="10.5">
      <c r="D502" s="76"/>
    </row>
    <row r="503" ht="10.5">
      <c r="D503" s="76"/>
    </row>
    <row r="504" ht="10.5">
      <c r="D504" s="76"/>
    </row>
    <row r="505" ht="10.5">
      <c r="D505" s="76"/>
    </row>
    <row r="506" ht="10.5">
      <c r="D506" s="76"/>
    </row>
    <row r="507" ht="10.5">
      <c r="D507" s="76"/>
    </row>
    <row r="508" ht="10.5">
      <c r="D508" s="76"/>
    </row>
    <row r="509" ht="10.5">
      <c r="D509" s="76"/>
    </row>
    <row r="510" ht="10.5">
      <c r="D510" s="76"/>
    </row>
    <row r="511" ht="10.5">
      <c r="D511" s="76"/>
    </row>
    <row r="512" ht="10.5">
      <c r="D512" s="76"/>
    </row>
    <row r="513" ht="10.5">
      <c r="D513" s="76"/>
    </row>
    <row r="514" ht="10.5">
      <c r="D514" s="76"/>
    </row>
    <row r="515" ht="10.5">
      <c r="D515" s="76"/>
    </row>
    <row r="516" ht="10.5">
      <c r="D516" s="76"/>
    </row>
    <row r="517" ht="10.5">
      <c r="D517" s="76"/>
    </row>
    <row r="518" ht="10.5">
      <c r="D518" s="76"/>
    </row>
    <row r="519" ht="10.5">
      <c r="D519" s="76"/>
    </row>
    <row r="520" ht="10.5">
      <c r="D520" s="76"/>
    </row>
    <row r="521" ht="10.5">
      <c r="D521" s="76"/>
    </row>
    <row r="522" ht="10.5">
      <c r="D522" s="76"/>
    </row>
    <row r="523" ht="10.5">
      <c r="D523" s="76"/>
    </row>
    <row r="524" ht="10.5">
      <c r="D524" s="76"/>
    </row>
    <row r="525" ht="10.5">
      <c r="D525" s="76"/>
    </row>
    <row r="526" ht="10.5">
      <c r="D526" s="76"/>
    </row>
    <row r="527" ht="10.5">
      <c r="D527" s="76"/>
    </row>
    <row r="528" ht="10.5">
      <c r="D528" s="76"/>
    </row>
    <row r="529" ht="10.5">
      <c r="D529" s="76"/>
    </row>
    <row r="530" ht="10.5">
      <c r="D530" s="76"/>
    </row>
    <row r="531" ht="10.5">
      <c r="D531" s="76"/>
    </row>
    <row r="532" ht="10.5">
      <c r="D532" s="76"/>
    </row>
    <row r="533" ht="10.5">
      <c r="D533" s="76"/>
    </row>
    <row r="534" ht="10.5">
      <c r="D534" s="76"/>
    </row>
    <row r="535" ht="10.5">
      <c r="D535" s="76"/>
    </row>
    <row r="536" ht="10.5">
      <c r="D536" s="76"/>
    </row>
    <row r="537" ht="10.5">
      <c r="D537" s="76"/>
    </row>
    <row r="538" ht="10.5">
      <c r="D538" s="76"/>
    </row>
    <row r="539" ht="10.5">
      <c r="D539" s="76"/>
    </row>
    <row r="540" ht="10.5">
      <c r="D540" s="76"/>
    </row>
    <row r="541" ht="10.5">
      <c r="D541" s="76"/>
    </row>
    <row r="542" ht="10.5">
      <c r="D542" s="76"/>
    </row>
    <row r="543" ht="10.5">
      <c r="D543" s="76"/>
    </row>
    <row r="544" ht="10.5">
      <c r="D544" s="76"/>
    </row>
    <row r="545" ht="10.5">
      <c r="D545" s="76"/>
    </row>
    <row r="546" ht="10.5">
      <c r="D546" s="76"/>
    </row>
    <row r="547" ht="10.5">
      <c r="D547" s="76"/>
    </row>
    <row r="548" ht="10.5">
      <c r="D548" s="76"/>
    </row>
    <row r="549" ht="10.5">
      <c r="D549" s="76"/>
    </row>
    <row r="550" ht="10.5">
      <c r="D550" s="76"/>
    </row>
    <row r="551" ht="10.5">
      <c r="D551" s="76"/>
    </row>
    <row r="552" ht="10.5">
      <c r="D552" s="76"/>
    </row>
    <row r="553" ht="10.5">
      <c r="D553" s="76"/>
    </row>
    <row r="554" ht="10.5">
      <c r="D554" s="76"/>
    </row>
    <row r="555" ht="10.5">
      <c r="D555" s="76"/>
    </row>
    <row r="556" ht="10.5">
      <c r="D556" s="76"/>
    </row>
    <row r="557" ht="10.5">
      <c r="D557" s="76"/>
    </row>
    <row r="558" ht="10.5">
      <c r="D558" s="76"/>
    </row>
    <row r="559" ht="10.5">
      <c r="D559" s="76"/>
    </row>
    <row r="560" ht="10.5">
      <c r="D560" s="76"/>
    </row>
    <row r="561" ht="10.5">
      <c r="D561" s="76"/>
    </row>
    <row r="562" ht="10.5">
      <c r="D562" s="76"/>
    </row>
    <row r="563" ht="10.5">
      <c r="D563" s="76"/>
    </row>
    <row r="564" ht="10.5">
      <c r="D564" s="76"/>
    </row>
    <row r="565" ht="10.5">
      <c r="D565" s="76"/>
    </row>
    <row r="566" ht="10.5">
      <c r="D566" s="76"/>
    </row>
    <row r="567" ht="10.5">
      <c r="D567" s="76"/>
    </row>
    <row r="568" ht="10.5">
      <c r="D568" s="76"/>
    </row>
    <row r="569" ht="10.5">
      <c r="D569" s="76"/>
    </row>
    <row r="570" ht="10.5">
      <c r="D570" s="76"/>
    </row>
    <row r="571" ht="10.5">
      <c r="D571" s="76"/>
    </row>
    <row r="572" ht="10.5">
      <c r="D572" s="76"/>
    </row>
    <row r="573" ht="10.5">
      <c r="D573" s="76"/>
    </row>
    <row r="574" ht="10.5">
      <c r="D574" s="76"/>
    </row>
    <row r="575" ht="10.5">
      <c r="D575" s="76"/>
    </row>
    <row r="576" ht="10.5">
      <c r="D576" s="76"/>
    </row>
    <row r="577" ht="10.5">
      <c r="D577" s="76"/>
    </row>
    <row r="578" ht="10.5">
      <c r="D578" s="76"/>
    </row>
    <row r="579" ht="10.5">
      <c r="D579" s="76"/>
    </row>
    <row r="580" ht="10.5">
      <c r="D580" s="76"/>
    </row>
    <row r="581" ht="10.5">
      <c r="D581" s="76"/>
    </row>
    <row r="582" ht="10.5">
      <c r="D582" s="76"/>
    </row>
    <row r="583" ht="10.5">
      <c r="D583" s="76"/>
    </row>
    <row r="584" ht="10.5">
      <c r="D584" s="76"/>
    </row>
    <row r="585" ht="10.5">
      <c r="D585" s="76"/>
    </row>
    <row r="586" ht="10.5">
      <c r="D586" s="76"/>
    </row>
    <row r="587" ht="10.5">
      <c r="D587" s="76"/>
    </row>
    <row r="588" ht="10.5">
      <c r="D588" s="76"/>
    </row>
    <row r="589" ht="10.5">
      <c r="D589" s="76"/>
    </row>
    <row r="590" ht="10.5">
      <c r="D590" s="76"/>
    </row>
    <row r="591" ht="10.5">
      <c r="D591" s="76"/>
    </row>
    <row r="592" ht="10.5">
      <c r="D592" s="76"/>
    </row>
    <row r="593" ht="10.5">
      <c r="D593" s="76"/>
    </row>
    <row r="594" ht="10.5">
      <c r="D594" s="76"/>
    </row>
    <row r="595" ht="10.5">
      <c r="D595" s="76"/>
    </row>
    <row r="596" ht="10.5">
      <c r="D596" s="76"/>
    </row>
    <row r="597" ht="10.5">
      <c r="D597" s="76"/>
    </row>
    <row r="598" ht="10.5">
      <c r="D598" s="76"/>
    </row>
    <row r="599" ht="10.5">
      <c r="D599" s="76"/>
    </row>
    <row r="600" ht="10.5">
      <c r="D600" s="76"/>
    </row>
    <row r="601" ht="10.5">
      <c r="D601" s="76"/>
    </row>
    <row r="602" ht="10.5">
      <c r="D602" s="76"/>
    </row>
    <row r="603" ht="10.5">
      <c r="D603" s="76"/>
    </row>
    <row r="604" ht="10.5">
      <c r="D604" s="76"/>
    </row>
    <row r="605" ht="10.5">
      <c r="D605" s="76"/>
    </row>
    <row r="606" ht="10.5">
      <c r="D606" s="76"/>
    </row>
    <row r="607" ht="10.5">
      <c r="D607" s="76"/>
    </row>
    <row r="608" ht="10.5">
      <c r="D608" s="76"/>
    </row>
    <row r="609" ht="10.5">
      <c r="D609" s="76"/>
    </row>
    <row r="610" ht="10.5">
      <c r="D610" s="76"/>
    </row>
    <row r="611" ht="10.5">
      <c r="D611" s="76"/>
    </row>
    <row r="612" ht="10.5">
      <c r="D612" s="76"/>
    </row>
    <row r="613" ht="10.5">
      <c r="D613" s="76"/>
    </row>
    <row r="614" ht="10.5">
      <c r="D614" s="76"/>
    </row>
    <row r="615" ht="10.5">
      <c r="D615" s="76"/>
    </row>
    <row r="616" ht="10.5">
      <c r="D616" s="76"/>
    </row>
    <row r="617" ht="10.5">
      <c r="D617" s="76"/>
    </row>
    <row r="618" ht="10.5">
      <c r="D618" s="76"/>
    </row>
    <row r="619" ht="10.5">
      <c r="D619" s="76"/>
    </row>
    <row r="620" ht="10.5">
      <c r="D620" s="76"/>
    </row>
    <row r="621" ht="10.5">
      <c r="D621" s="76"/>
    </row>
    <row r="622" ht="10.5">
      <c r="D622" s="76"/>
    </row>
    <row r="623" ht="10.5">
      <c r="D623" s="76"/>
    </row>
    <row r="624" ht="10.5">
      <c r="D624" s="76"/>
    </row>
    <row r="625" ht="10.5">
      <c r="D625" s="76"/>
    </row>
    <row r="626" ht="10.5">
      <c r="D626" s="76"/>
    </row>
    <row r="627" ht="10.5">
      <c r="D627" s="76"/>
    </row>
    <row r="628" ht="10.5">
      <c r="D628" s="76"/>
    </row>
    <row r="629" ht="10.5">
      <c r="D629" s="76"/>
    </row>
    <row r="630" ht="10.5">
      <c r="D630" s="76"/>
    </row>
    <row r="631" ht="10.5">
      <c r="D631" s="76"/>
    </row>
    <row r="632" ht="10.5">
      <c r="D632" s="76"/>
    </row>
    <row r="633" ht="10.5">
      <c r="D633" s="76"/>
    </row>
    <row r="634" ht="10.5">
      <c r="D634" s="76"/>
    </row>
    <row r="635" ht="10.5">
      <c r="D635" s="76"/>
    </row>
    <row r="636" ht="10.5">
      <c r="D636" s="76"/>
    </row>
    <row r="637" ht="10.5">
      <c r="D637" s="76"/>
    </row>
    <row r="638" ht="10.5">
      <c r="D638" s="76"/>
    </row>
    <row r="639" ht="10.5">
      <c r="D639" s="76"/>
    </row>
    <row r="640" ht="10.5">
      <c r="D640" s="76"/>
    </row>
    <row r="641" ht="10.5">
      <c r="D641" s="76"/>
    </row>
    <row r="642" ht="10.5">
      <c r="D642" s="76"/>
    </row>
    <row r="643" ht="10.5">
      <c r="D643" s="76"/>
    </row>
    <row r="644" ht="10.5">
      <c r="D644" s="76"/>
    </row>
    <row r="645" ht="10.5">
      <c r="D645" s="76"/>
    </row>
    <row r="646" ht="10.5">
      <c r="D646" s="76"/>
    </row>
    <row r="647" ht="10.5">
      <c r="D647" s="76"/>
    </row>
    <row r="648" ht="10.5">
      <c r="D648" s="76"/>
    </row>
    <row r="649" ht="10.5">
      <c r="D649" s="76"/>
    </row>
    <row r="650" ht="10.5">
      <c r="D650" s="76"/>
    </row>
    <row r="651" ht="10.5">
      <c r="D651" s="76"/>
    </row>
    <row r="652" ht="10.5">
      <c r="D652" s="76"/>
    </row>
    <row r="653" ht="10.5">
      <c r="D653" s="76"/>
    </row>
    <row r="654" ht="10.5">
      <c r="D654" s="76"/>
    </row>
    <row r="655" ht="10.5">
      <c r="D655" s="76"/>
    </row>
    <row r="656" ht="10.5">
      <c r="D656" s="76"/>
    </row>
    <row r="657" ht="10.5">
      <c r="D657" s="76"/>
    </row>
    <row r="658" ht="10.5">
      <c r="D658" s="76"/>
    </row>
    <row r="659" ht="10.5">
      <c r="D659" s="76"/>
    </row>
    <row r="660" ht="10.5">
      <c r="D660" s="76"/>
    </row>
    <row r="661" ht="10.5">
      <c r="D661" s="76"/>
    </row>
    <row r="662" ht="10.5">
      <c r="D662" s="76"/>
    </row>
    <row r="663" ht="10.5">
      <c r="D663" s="76"/>
    </row>
    <row r="664" ht="10.5">
      <c r="D664" s="76"/>
    </row>
    <row r="665" ht="10.5">
      <c r="D665" s="76"/>
    </row>
    <row r="666" ht="10.5">
      <c r="D666" s="76"/>
    </row>
    <row r="667" ht="10.5">
      <c r="D667" s="76"/>
    </row>
    <row r="668" ht="10.5">
      <c r="D668" s="76"/>
    </row>
    <row r="669" ht="10.5">
      <c r="D669" s="76"/>
    </row>
    <row r="670" ht="10.5">
      <c r="D670" s="76"/>
    </row>
    <row r="671" ht="10.5">
      <c r="D671" s="76"/>
    </row>
    <row r="672" ht="10.5">
      <c r="D672" s="76"/>
    </row>
    <row r="673" ht="10.5">
      <c r="D673" s="76"/>
    </row>
    <row r="674" ht="10.5">
      <c r="D674" s="76"/>
    </row>
    <row r="675" ht="10.5">
      <c r="D675" s="76"/>
    </row>
    <row r="676" ht="10.5">
      <c r="D676" s="76"/>
    </row>
    <row r="677" ht="10.5">
      <c r="D677" s="76"/>
    </row>
    <row r="678" ht="10.5">
      <c r="D678" s="76"/>
    </row>
    <row r="679" ht="10.5">
      <c r="D679" s="76"/>
    </row>
    <row r="680" ht="10.5">
      <c r="D680" s="76"/>
    </row>
    <row r="681" ht="10.5">
      <c r="D681" s="76"/>
    </row>
    <row r="682" ht="10.5">
      <c r="D682" s="76"/>
    </row>
    <row r="683" ht="10.5">
      <c r="D683" s="76"/>
    </row>
    <row r="684" ht="10.5">
      <c r="D684" s="76"/>
    </row>
    <row r="685" ht="10.5">
      <c r="D685" s="76"/>
    </row>
    <row r="686" ht="10.5">
      <c r="D686" s="76"/>
    </row>
    <row r="687" ht="10.5">
      <c r="D687" s="76"/>
    </row>
    <row r="688" ht="10.5">
      <c r="D688" s="76"/>
    </row>
    <row r="689" ht="10.5">
      <c r="D689" s="76"/>
    </row>
    <row r="690" ht="10.5">
      <c r="D690" s="76"/>
    </row>
    <row r="691" ht="10.5">
      <c r="D691" s="76"/>
    </row>
    <row r="692" ht="10.5">
      <c r="D692" s="76"/>
    </row>
    <row r="693" ht="10.5">
      <c r="D693" s="76"/>
    </row>
    <row r="694" ht="10.5">
      <c r="D694" s="76"/>
    </row>
    <row r="695" ht="10.5">
      <c r="D695" s="76"/>
    </row>
    <row r="696" ht="10.5">
      <c r="D696" s="76"/>
    </row>
    <row r="697" ht="10.5">
      <c r="D697" s="76"/>
    </row>
    <row r="698" ht="10.5">
      <c r="D698" s="76"/>
    </row>
    <row r="699" ht="10.5">
      <c r="D699" s="76"/>
    </row>
    <row r="700" ht="10.5">
      <c r="D700" s="76"/>
    </row>
    <row r="701" ht="10.5">
      <c r="D701" s="76"/>
    </row>
    <row r="702" ht="10.5">
      <c r="D702" s="76"/>
    </row>
    <row r="703" ht="10.5">
      <c r="D703" s="76"/>
    </row>
    <row r="704" ht="10.5">
      <c r="D704" s="76"/>
    </row>
    <row r="705" ht="10.5">
      <c r="D705" s="76"/>
    </row>
    <row r="706" ht="10.5">
      <c r="D706" s="76"/>
    </row>
    <row r="707" ht="10.5">
      <c r="D707" s="76"/>
    </row>
    <row r="708" ht="10.5">
      <c r="D708" s="76"/>
    </row>
    <row r="709" ht="10.5">
      <c r="D709" s="76"/>
    </row>
    <row r="710" ht="10.5">
      <c r="D710" s="76"/>
    </row>
    <row r="711" ht="10.5">
      <c r="D711" s="76"/>
    </row>
    <row r="712" ht="10.5">
      <c r="D712" s="76"/>
    </row>
    <row r="713" ht="10.5">
      <c r="D713" s="76"/>
    </row>
    <row r="714" ht="10.5">
      <c r="D714" s="76"/>
    </row>
    <row r="715" ht="10.5">
      <c r="D715" s="76"/>
    </row>
    <row r="716" ht="10.5">
      <c r="D716" s="76"/>
    </row>
    <row r="717" ht="10.5">
      <c r="D717" s="76"/>
    </row>
    <row r="718" ht="10.5">
      <c r="D718" s="76"/>
    </row>
    <row r="719" ht="10.5">
      <c r="D719" s="76"/>
    </row>
    <row r="720" ht="10.5">
      <c r="D720" s="76"/>
    </row>
    <row r="721" ht="10.5">
      <c r="D721" s="76"/>
    </row>
    <row r="722" ht="10.5">
      <c r="D722" s="76"/>
    </row>
    <row r="723" ht="10.5">
      <c r="D723" s="76"/>
    </row>
    <row r="724" ht="10.5">
      <c r="D724" s="76"/>
    </row>
    <row r="725" ht="10.5">
      <c r="D725" s="76"/>
    </row>
    <row r="726" ht="10.5">
      <c r="D726" s="76"/>
    </row>
    <row r="727" ht="10.5">
      <c r="D727" s="76"/>
    </row>
    <row r="728" ht="10.5">
      <c r="D728" s="76"/>
    </row>
    <row r="729" ht="10.5">
      <c r="D729" s="76"/>
    </row>
    <row r="730" ht="10.5">
      <c r="D730" s="76"/>
    </row>
    <row r="731" ht="10.5">
      <c r="D731" s="76"/>
    </row>
    <row r="732" ht="10.5">
      <c r="D732" s="76"/>
    </row>
    <row r="733" ht="10.5">
      <c r="D733" s="76"/>
    </row>
    <row r="734" ht="10.5">
      <c r="D734" s="76"/>
    </row>
    <row r="735" ht="10.5">
      <c r="D735" s="76"/>
    </row>
    <row r="736" ht="10.5">
      <c r="D736" s="76"/>
    </row>
    <row r="737" ht="10.5">
      <c r="D737" s="76"/>
    </row>
    <row r="738" ht="10.5">
      <c r="D738" s="76"/>
    </row>
    <row r="739" ht="10.5">
      <c r="D739" s="76"/>
    </row>
    <row r="740" ht="10.5">
      <c r="D740" s="76"/>
    </row>
    <row r="741" ht="10.5">
      <c r="D741" s="76"/>
    </row>
    <row r="742" ht="10.5">
      <c r="D742" s="76"/>
    </row>
    <row r="743" ht="10.5">
      <c r="D743" s="76"/>
    </row>
    <row r="744" ht="10.5">
      <c r="D744" s="76"/>
    </row>
    <row r="745" ht="10.5">
      <c r="D745" s="76"/>
    </row>
    <row r="746" ht="10.5">
      <c r="D746" s="76"/>
    </row>
    <row r="747" ht="10.5">
      <c r="D747" s="76"/>
    </row>
    <row r="748" ht="10.5">
      <c r="D748" s="76"/>
    </row>
    <row r="749" ht="10.5">
      <c r="D749" s="76"/>
    </row>
    <row r="750" ht="10.5">
      <c r="D750" s="76"/>
    </row>
    <row r="751" ht="10.5">
      <c r="D751" s="76"/>
    </row>
    <row r="752" ht="10.5">
      <c r="D752" s="76"/>
    </row>
    <row r="753" ht="10.5">
      <c r="D753" s="76"/>
    </row>
    <row r="754" ht="10.5">
      <c r="D754" s="76"/>
    </row>
    <row r="755" ht="10.5">
      <c r="D755" s="76"/>
    </row>
    <row r="756" ht="10.5">
      <c r="D756" s="76"/>
    </row>
    <row r="757" ht="10.5">
      <c r="D757" s="76"/>
    </row>
    <row r="758" ht="10.5">
      <c r="D758" s="76"/>
    </row>
    <row r="759" ht="10.5">
      <c r="D759" s="76"/>
    </row>
    <row r="760" ht="10.5">
      <c r="D760" s="76"/>
    </row>
    <row r="761" ht="10.5">
      <c r="D761" s="76"/>
    </row>
    <row r="762" ht="10.5">
      <c r="D762" s="76"/>
    </row>
    <row r="763" ht="10.5">
      <c r="D763" s="76"/>
    </row>
    <row r="764" ht="10.5">
      <c r="D764" s="76"/>
    </row>
    <row r="765" ht="10.5">
      <c r="D765" s="76"/>
    </row>
    <row r="766" ht="10.5">
      <c r="D766" s="76"/>
    </row>
    <row r="767" ht="10.5">
      <c r="D767" s="76"/>
    </row>
    <row r="768" ht="10.5">
      <c r="D768" s="76"/>
    </row>
    <row r="769" ht="10.5">
      <c r="D769" s="76"/>
    </row>
    <row r="770" ht="10.5">
      <c r="D770" s="76"/>
    </row>
    <row r="771" ht="10.5">
      <c r="D771" s="76"/>
    </row>
    <row r="772" ht="10.5">
      <c r="D772" s="76"/>
    </row>
    <row r="773" ht="10.5">
      <c r="D773" s="76"/>
    </row>
    <row r="774" ht="10.5">
      <c r="D774" s="76"/>
    </row>
    <row r="775" ht="10.5">
      <c r="D775" s="76"/>
    </row>
    <row r="776" ht="10.5">
      <c r="D776" s="76"/>
    </row>
    <row r="777" ht="10.5">
      <c r="D777" s="76"/>
    </row>
    <row r="778" ht="10.5">
      <c r="D778" s="76"/>
    </row>
    <row r="779" ht="10.5">
      <c r="D779" s="76"/>
    </row>
    <row r="780" ht="10.5">
      <c r="D780" s="76"/>
    </row>
    <row r="781" ht="10.5">
      <c r="D781" s="76"/>
    </row>
    <row r="782" ht="10.5">
      <c r="D782" s="76"/>
    </row>
    <row r="783" ht="10.5">
      <c r="D783" s="76"/>
    </row>
    <row r="784" ht="10.5">
      <c r="D784" s="76"/>
    </row>
    <row r="785" ht="10.5">
      <c r="D785" s="76"/>
    </row>
    <row r="786" ht="10.5">
      <c r="D786" s="76"/>
    </row>
    <row r="787" ht="10.5">
      <c r="D787" s="76"/>
    </row>
    <row r="788" ht="10.5">
      <c r="D788" s="76"/>
    </row>
    <row r="789" ht="10.5">
      <c r="D789" s="76"/>
    </row>
    <row r="790" ht="10.5">
      <c r="D790" s="76"/>
    </row>
    <row r="791" ht="10.5">
      <c r="D791" s="76"/>
    </row>
    <row r="792" ht="10.5">
      <c r="D792" s="76"/>
    </row>
    <row r="793" ht="10.5">
      <c r="D793" s="76"/>
    </row>
    <row r="794" ht="10.5">
      <c r="D794" s="76"/>
    </row>
    <row r="795" ht="10.5">
      <c r="D795" s="76"/>
    </row>
    <row r="796" ht="10.5">
      <c r="D796" s="76"/>
    </row>
    <row r="797" ht="10.5">
      <c r="D797" s="76"/>
    </row>
    <row r="798" ht="10.5">
      <c r="D798" s="76"/>
    </row>
    <row r="799" ht="10.5">
      <c r="D799" s="76"/>
    </row>
    <row r="800" ht="10.5">
      <c r="D800" s="76"/>
    </row>
    <row r="801" ht="10.5">
      <c r="D801" s="76"/>
    </row>
    <row r="802" ht="10.5">
      <c r="D802" s="76"/>
    </row>
    <row r="803" ht="10.5">
      <c r="D803" s="76"/>
    </row>
    <row r="804" ht="10.5">
      <c r="D804" s="76"/>
    </row>
    <row r="805" ht="10.5">
      <c r="D805" s="76"/>
    </row>
    <row r="806" ht="10.5">
      <c r="D806" s="76"/>
    </row>
    <row r="807" ht="10.5">
      <c r="D807" s="76"/>
    </row>
    <row r="808" ht="10.5">
      <c r="D808" s="76"/>
    </row>
    <row r="809" ht="10.5">
      <c r="D809" s="76"/>
    </row>
    <row r="810" ht="10.5">
      <c r="D810" s="76"/>
    </row>
    <row r="811" ht="10.5">
      <c r="D811" s="76"/>
    </row>
    <row r="812" ht="10.5">
      <c r="D812" s="76"/>
    </row>
    <row r="813" ht="10.5">
      <c r="D813" s="76"/>
    </row>
    <row r="814" ht="10.5">
      <c r="D814" s="76"/>
    </row>
    <row r="815" ht="10.5">
      <c r="D815" s="76"/>
    </row>
    <row r="816" ht="10.5">
      <c r="D816" s="76"/>
    </row>
    <row r="817" ht="10.5">
      <c r="D817" s="76"/>
    </row>
    <row r="818" ht="10.5">
      <c r="D818" s="76"/>
    </row>
    <row r="819" ht="10.5">
      <c r="D819" s="76"/>
    </row>
    <row r="820" ht="10.5">
      <c r="D820" s="76"/>
    </row>
    <row r="821" ht="10.5">
      <c r="D821" s="76"/>
    </row>
    <row r="822" ht="10.5">
      <c r="D822" s="76"/>
    </row>
    <row r="823" ht="10.5">
      <c r="D823" s="76"/>
    </row>
    <row r="824" ht="10.5">
      <c r="D824" s="76"/>
    </row>
    <row r="825" ht="10.5">
      <c r="D825" s="76"/>
    </row>
    <row r="826" ht="10.5">
      <c r="D826" s="76"/>
    </row>
    <row r="827" ht="10.5">
      <c r="D827" s="76"/>
    </row>
    <row r="828" ht="10.5">
      <c r="D828" s="76"/>
    </row>
    <row r="829" ht="10.5">
      <c r="D829" s="76"/>
    </row>
    <row r="830" ht="10.5">
      <c r="D830" s="76"/>
    </row>
    <row r="831" ht="10.5">
      <c r="D831" s="76"/>
    </row>
    <row r="832" ht="10.5">
      <c r="D832" s="76"/>
    </row>
    <row r="833" ht="10.5">
      <c r="D833" s="76"/>
    </row>
    <row r="834" ht="10.5">
      <c r="D834" s="76"/>
    </row>
    <row r="835" ht="10.5">
      <c r="D835" s="76"/>
    </row>
    <row r="836" ht="10.5">
      <c r="D836" s="76"/>
    </row>
    <row r="837" ht="10.5">
      <c r="D837" s="76"/>
    </row>
    <row r="838" ht="10.5">
      <c r="D838" s="76"/>
    </row>
    <row r="839" ht="10.5">
      <c r="D839" s="76"/>
    </row>
    <row r="840" ht="10.5">
      <c r="D840" s="76"/>
    </row>
    <row r="841" ht="10.5">
      <c r="D841" s="76"/>
    </row>
    <row r="842" ht="10.5">
      <c r="D842" s="76"/>
    </row>
    <row r="843" ht="10.5">
      <c r="D843" s="76"/>
    </row>
    <row r="844" ht="10.5">
      <c r="D844" s="76"/>
    </row>
    <row r="845" ht="10.5">
      <c r="D845" s="76"/>
    </row>
    <row r="846" ht="10.5">
      <c r="D846" s="76"/>
    </row>
    <row r="847" ht="10.5">
      <c r="D847" s="76"/>
    </row>
    <row r="848" ht="10.5">
      <c r="D848" s="76"/>
    </row>
    <row r="849" ht="10.5">
      <c r="D849" s="76"/>
    </row>
    <row r="850" ht="10.5">
      <c r="D850" s="76"/>
    </row>
    <row r="851" ht="10.5">
      <c r="D851" s="76"/>
    </row>
    <row r="852" ht="10.5">
      <c r="D852" s="76"/>
    </row>
    <row r="853" ht="10.5">
      <c r="D853" s="76"/>
    </row>
    <row r="854" ht="10.5">
      <c r="D854" s="76"/>
    </row>
    <row r="855" ht="10.5">
      <c r="D855" s="76"/>
    </row>
    <row r="856" ht="10.5">
      <c r="D856" s="76"/>
    </row>
    <row r="857" ht="10.5">
      <c r="D857" s="76"/>
    </row>
    <row r="858" ht="10.5">
      <c r="D858" s="76"/>
    </row>
    <row r="859" ht="10.5">
      <c r="D859" s="76"/>
    </row>
    <row r="860" ht="10.5">
      <c r="D860" s="76"/>
    </row>
    <row r="861" ht="10.5">
      <c r="D861" s="76"/>
    </row>
    <row r="862" ht="10.5">
      <c r="D862" s="76"/>
    </row>
    <row r="863" ht="10.5">
      <c r="D863" s="76"/>
    </row>
    <row r="864" ht="10.5">
      <c r="D864" s="76"/>
    </row>
    <row r="865" ht="10.5">
      <c r="D865" s="76"/>
    </row>
    <row r="866" ht="10.5">
      <c r="D866" s="76"/>
    </row>
    <row r="867" ht="10.5">
      <c r="D867" s="76"/>
    </row>
    <row r="868" ht="10.5">
      <c r="D868" s="76"/>
    </row>
    <row r="869" ht="10.5">
      <c r="D869" s="76"/>
    </row>
    <row r="870" ht="10.5">
      <c r="D870" s="76"/>
    </row>
    <row r="871" ht="10.5">
      <c r="D871" s="76"/>
    </row>
    <row r="872" ht="10.5">
      <c r="D872" s="76"/>
    </row>
    <row r="873" ht="10.5">
      <c r="D873" s="76"/>
    </row>
    <row r="874" ht="10.5">
      <c r="D874" s="76"/>
    </row>
    <row r="875" ht="10.5">
      <c r="D875" s="76"/>
    </row>
    <row r="876" ht="10.5">
      <c r="D876" s="76"/>
    </row>
    <row r="877" ht="10.5">
      <c r="D877" s="76"/>
    </row>
    <row r="878" ht="10.5">
      <c r="D878" s="76"/>
    </row>
    <row r="879" ht="10.5">
      <c r="D879" s="76"/>
    </row>
    <row r="880" ht="10.5">
      <c r="D880" s="76"/>
    </row>
    <row r="881" ht="10.5">
      <c r="D881" s="76"/>
    </row>
    <row r="882" ht="10.5">
      <c r="D882" s="76"/>
    </row>
    <row r="883" ht="10.5">
      <c r="D883" s="76"/>
    </row>
    <row r="884" ht="10.5">
      <c r="D884" s="76"/>
    </row>
    <row r="885" ht="10.5">
      <c r="D885" s="76"/>
    </row>
    <row r="886" ht="10.5">
      <c r="D886" s="76"/>
    </row>
    <row r="887" ht="10.5">
      <c r="D887" s="76"/>
    </row>
    <row r="888" ht="10.5">
      <c r="D888" s="76"/>
    </row>
    <row r="889" ht="10.5">
      <c r="D889" s="76"/>
    </row>
    <row r="890" ht="10.5">
      <c r="D890" s="76"/>
    </row>
    <row r="891" ht="10.5">
      <c r="D891" s="76"/>
    </row>
    <row r="892" ht="10.5">
      <c r="D892" s="76"/>
    </row>
    <row r="893" ht="10.5">
      <c r="D893" s="76"/>
    </row>
    <row r="894" ht="10.5">
      <c r="D894" s="76"/>
    </row>
    <row r="895" ht="10.5">
      <c r="D895" s="76"/>
    </row>
    <row r="896" ht="10.5">
      <c r="D896" s="76"/>
    </row>
    <row r="897" ht="10.5">
      <c r="D897" s="76"/>
    </row>
    <row r="898" ht="10.5">
      <c r="D898" s="76"/>
    </row>
    <row r="899" ht="10.5">
      <c r="D899" s="76"/>
    </row>
    <row r="900" ht="10.5">
      <c r="D900" s="76"/>
    </row>
    <row r="901" ht="10.5">
      <c r="D901" s="76"/>
    </row>
    <row r="902" ht="10.5">
      <c r="D902" s="76"/>
    </row>
    <row r="903" ht="10.5">
      <c r="D903" s="76"/>
    </row>
    <row r="904" ht="10.5">
      <c r="D904" s="76"/>
    </row>
    <row r="905" ht="10.5">
      <c r="D905" s="76"/>
    </row>
    <row r="906" ht="10.5">
      <c r="D906" s="76"/>
    </row>
    <row r="907" ht="10.5">
      <c r="D907" s="76"/>
    </row>
    <row r="908" ht="10.5">
      <c r="D908" s="76"/>
    </row>
    <row r="909" ht="10.5">
      <c r="D909" s="76"/>
    </row>
    <row r="910" ht="10.5">
      <c r="D910" s="76"/>
    </row>
    <row r="911" ht="10.5">
      <c r="D911" s="76"/>
    </row>
    <row r="912" ht="10.5">
      <c r="D912" s="76"/>
    </row>
    <row r="913" ht="10.5">
      <c r="D913" s="76"/>
    </row>
    <row r="914" ht="10.5">
      <c r="D914" s="76"/>
    </row>
    <row r="915" ht="10.5">
      <c r="D915" s="76"/>
    </row>
    <row r="916" ht="10.5">
      <c r="D916" s="76"/>
    </row>
    <row r="917" ht="10.5">
      <c r="D917" s="76"/>
    </row>
    <row r="918" ht="10.5">
      <c r="D918" s="76"/>
    </row>
    <row r="919" ht="10.5">
      <c r="D919" s="76"/>
    </row>
    <row r="920" ht="10.5">
      <c r="D920" s="76"/>
    </row>
    <row r="921" ht="10.5">
      <c r="D921" s="76"/>
    </row>
    <row r="922" ht="10.5">
      <c r="D922" s="76"/>
    </row>
    <row r="923" ht="10.5">
      <c r="D923" s="76"/>
    </row>
    <row r="924" ht="10.5">
      <c r="D924" s="76"/>
    </row>
    <row r="925" ht="10.5">
      <c r="D925" s="76"/>
    </row>
    <row r="926" ht="10.5">
      <c r="D926" s="76"/>
    </row>
    <row r="927" ht="10.5">
      <c r="D927" s="76"/>
    </row>
    <row r="928" ht="10.5">
      <c r="D928" s="76"/>
    </row>
    <row r="929" ht="10.5">
      <c r="D929" s="76"/>
    </row>
    <row r="930" ht="10.5">
      <c r="D930" s="76"/>
    </row>
    <row r="931" ht="10.5">
      <c r="D931" s="76"/>
    </row>
    <row r="932" ht="10.5">
      <c r="D932" s="76"/>
    </row>
    <row r="933" ht="10.5">
      <c r="D933" s="76"/>
    </row>
    <row r="934" ht="10.5">
      <c r="D934" s="76"/>
    </row>
    <row r="935" ht="10.5">
      <c r="D935" s="76"/>
    </row>
    <row r="936" ht="10.5">
      <c r="D936" s="76"/>
    </row>
    <row r="937" ht="10.5">
      <c r="D937" s="76"/>
    </row>
    <row r="938" ht="10.5">
      <c r="D938" s="76"/>
    </row>
    <row r="939" ht="10.5">
      <c r="D939" s="76"/>
    </row>
    <row r="940" ht="10.5">
      <c r="D940" s="76"/>
    </row>
    <row r="941" ht="10.5">
      <c r="D941" s="76"/>
    </row>
    <row r="942" ht="10.5">
      <c r="D942" s="76"/>
    </row>
    <row r="943" ht="10.5">
      <c r="D943" s="76"/>
    </row>
    <row r="944" ht="10.5">
      <c r="D944" s="76"/>
    </row>
    <row r="945" ht="10.5">
      <c r="D945" s="76"/>
    </row>
    <row r="946" ht="10.5">
      <c r="D946" s="76"/>
    </row>
    <row r="947" ht="10.5">
      <c r="D947" s="76"/>
    </row>
    <row r="948" ht="10.5">
      <c r="D948" s="76"/>
    </row>
    <row r="949" ht="10.5">
      <c r="D949" s="76"/>
    </row>
    <row r="950" ht="10.5">
      <c r="D950" s="76"/>
    </row>
    <row r="951" ht="10.5">
      <c r="D951" s="76"/>
    </row>
    <row r="952" ht="10.5">
      <c r="D952" s="76"/>
    </row>
    <row r="953" ht="10.5">
      <c r="D953" s="76"/>
    </row>
    <row r="954" ht="10.5">
      <c r="D954" s="76"/>
    </row>
    <row r="955" ht="10.5">
      <c r="D955" s="76"/>
    </row>
    <row r="956" ht="10.5">
      <c r="D956" s="76"/>
    </row>
    <row r="957" ht="10.5">
      <c r="D957" s="76"/>
    </row>
    <row r="958" ht="10.5">
      <c r="D958" s="76"/>
    </row>
    <row r="959" ht="10.5">
      <c r="D959" s="76"/>
    </row>
    <row r="960" ht="10.5">
      <c r="D960" s="76"/>
    </row>
    <row r="961" ht="10.5">
      <c r="D961" s="76"/>
    </row>
    <row r="962" ht="10.5">
      <c r="D962" s="76"/>
    </row>
    <row r="963" ht="10.5">
      <c r="D963" s="76"/>
    </row>
    <row r="964" ht="10.5">
      <c r="D964" s="76"/>
    </row>
    <row r="965" ht="10.5">
      <c r="D965" s="76"/>
    </row>
    <row r="966" ht="10.5">
      <c r="D966" s="76"/>
    </row>
    <row r="967" ht="10.5">
      <c r="D967" s="76"/>
    </row>
    <row r="968" ht="10.5">
      <c r="D968" s="76"/>
    </row>
    <row r="969" ht="10.5">
      <c r="D969" s="76"/>
    </row>
    <row r="970" ht="10.5">
      <c r="D970" s="76"/>
    </row>
    <row r="971" ht="10.5">
      <c r="D971" s="76"/>
    </row>
    <row r="972" ht="10.5">
      <c r="D972" s="76"/>
    </row>
    <row r="973" ht="10.5">
      <c r="D973" s="76"/>
    </row>
    <row r="974" ht="10.5">
      <c r="D974" s="76"/>
    </row>
    <row r="975" ht="10.5">
      <c r="D975" s="76"/>
    </row>
    <row r="976" ht="10.5">
      <c r="D976" s="76"/>
    </row>
    <row r="977" ht="10.5">
      <c r="D977" s="76"/>
    </row>
    <row r="978" ht="10.5">
      <c r="D978" s="76"/>
    </row>
    <row r="979" ht="10.5">
      <c r="D979" s="76"/>
    </row>
    <row r="980" ht="10.5">
      <c r="D980" s="76"/>
    </row>
    <row r="981" ht="10.5">
      <c r="D981" s="76"/>
    </row>
    <row r="982" ht="10.5">
      <c r="D982" s="76"/>
    </row>
    <row r="983" ht="10.5">
      <c r="D983" s="76"/>
    </row>
    <row r="984" ht="10.5">
      <c r="D984" s="76"/>
    </row>
    <row r="985" ht="10.5">
      <c r="D985" s="76"/>
    </row>
    <row r="986" ht="10.5">
      <c r="D986" s="76"/>
    </row>
    <row r="987" ht="10.5">
      <c r="D987" s="76"/>
    </row>
    <row r="988" ht="10.5">
      <c r="D988" s="76"/>
    </row>
    <row r="989" ht="10.5">
      <c r="D989" s="76"/>
    </row>
    <row r="990" ht="10.5">
      <c r="D990" s="76"/>
    </row>
    <row r="991" ht="10.5">
      <c r="D991" s="76"/>
    </row>
    <row r="992" ht="10.5">
      <c r="D992" s="76"/>
    </row>
    <row r="993" ht="10.5">
      <c r="D993" s="7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1:E1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.00390625" style="11" customWidth="1"/>
    <col min="2" max="2" width="25.8515625" style="11" bestFit="1" customWidth="1"/>
    <col min="3" max="3" width="15.28125" style="11" customWidth="1"/>
    <col min="4" max="5" width="22.7109375" style="11" customWidth="1"/>
    <col min="6" max="16384" width="9.140625" style="11" customWidth="1"/>
  </cols>
  <sheetData>
    <row r="1" ht="10.5">
      <c r="D1" s="29"/>
    </row>
    <row r="2" spans="2:4" ht="15">
      <c r="B2" s="739" t="s">
        <v>234</v>
      </c>
      <c r="C2" s="739"/>
      <c r="D2" s="738"/>
    </row>
    <row r="3" ht="11.25" thickBot="1"/>
    <row r="4" spans="2:5" ht="16.5" customHeight="1" thickBot="1">
      <c r="B4" s="684" t="s">
        <v>75</v>
      </c>
      <c r="C4" s="685"/>
      <c r="D4" s="682" t="s">
        <v>12</v>
      </c>
      <c r="E4" s="683"/>
    </row>
    <row r="5" spans="2:5" ht="16.5" customHeight="1" thickBot="1">
      <c r="B5" s="686"/>
      <c r="C5" s="687"/>
      <c r="D5" s="365" t="s">
        <v>420</v>
      </c>
      <c r="E5" s="366" t="s">
        <v>312</v>
      </c>
    </row>
    <row r="6" spans="2:5" ht="16.5" customHeight="1" thickBot="1">
      <c r="B6" s="688" t="s">
        <v>406</v>
      </c>
      <c r="C6" s="689"/>
      <c r="D6" s="367">
        <v>207</v>
      </c>
      <c r="E6" s="368">
        <v>267</v>
      </c>
    </row>
    <row r="7" spans="2:5" ht="16.5" customHeight="1" thickBot="1">
      <c r="B7" s="690" t="s">
        <v>333</v>
      </c>
      <c r="C7" s="691"/>
      <c r="D7" s="369">
        <v>5</v>
      </c>
      <c r="E7" s="370">
        <v>6</v>
      </c>
    </row>
    <row r="8" spans="2:5" ht="16.5" customHeight="1" thickBot="1">
      <c r="B8" s="692" t="s">
        <v>407</v>
      </c>
      <c r="C8" s="693"/>
      <c r="D8" s="371">
        <v>212</v>
      </c>
      <c r="E8" s="372">
        <v>273</v>
      </c>
    </row>
    <row r="9" ht="15" customHeight="1"/>
    <row r="10" spans="2:4" ht="15" customHeight="1">
      <c r="B10" s="740" t="s">
        <v>237</v>
      </c>
      <c r="C10" s="20"/>
      <c r="D10" s="738"/>
    </row>
    <row r="11" ht="15" customHeight="1" thickBot="1"/>
    <row r="12" spans="2:5" ht="16.5" customHeight="1" thickBot="1">
      <c r="B12" s="680" t="s">
        <v>405</v>
      </c>
      <c r="C12" s="681"/>
      <c r="D12" s="365" t="s">
        <v>420</v>
      </c>
      <c r="E12" s="366" t="s">
        <v>312</v>
      </c>
    </row>
    <row r="13" spans="2:5" ht="16.5" customHeight="1" thickBot="1">
      <c r="B13" s="676" t="s">
        <v>408</v>
      </c>
      <c r="C13" s="677"/>
      <c r="D13" s="367">
        <v>5732</v>
      </c>
      <c r="E13" s="368">
        <v>7518</v>
      </c>
    </row>
    <row r="14" spans="2:5" ht="16.5" customHeight="1" thickBot="1">
      <c r="B14" s="678" t="s">
        <v>409</v>
      </c>
      <c r="C14" s="679"/>
      <c r="D14" s="369">
        <v>3</v>
      </c>
      <c r="E14" s="370">
        <v>5</v>
      </c>
    </row>
    <row r="15" spans="2:5" ht="16.5" customHeight="1" thickBot="1">
      <c r="B15" s="678" t="s">
        <v>410</v>
      </c>
      <c r="C15" s="679"/>
      <c r="D15" s="369">
        <v>772</v>
      </c>
      <c r="E15" s="370">
        <v>312</v>
      </c>
    </row>
    <row r="16" ht="16.5" customHeight="1"/>
  </sheetData>
  <sheetProtection/>
  <mergeCells count="10">
    <mergeCell ref="B13:C13"/>
    <mergeCell ref="B14:C14"/>
    <mergeCell ref="B15:C15"/>
    <mergeCell ref="B12:C12"/>
    <mergeCell ref="B2:C2"/>
    <mergeCell ref="D4:E4"/>
    <mergeCell ref="B4:C5"/>
    <mergeCell ref="B6:C6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3:J9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2.421875" style="13" customWidth="1"/>
    <col min="2" max="2" width="15.7109375" style="13" customWidth="1"/>
    <col min="3" max="10" width="12.7109375" style="13" customWidth="1"/>
    <col min="11" max="16384" width="9.140625" style="13" customWidth="1"/>
  </cols>
  <sheetData>
    <row r="3" spans="2:10" ht="15" customHeight="1" thickBot="1">
      <c r="B3" s="694" t="s">
        <v>301</v>
      </c>
      <c r="C3" s="696">
        <v>2016</v>
      </c>
      <c r="D3" s="697"/>
      <c r="E3" s="697"/>
      <c r="F3" s="698"/>
      <c r="G3" s="699">
        <v>2015</v>
      </c>
      <c r="H3" s="700"/>
      <c r="I3" s="700"/>
      <c r="J3" s="701"/>
    </row>
    <row r="4" spans="2:10" ht="15" customHeight="1" thickTop="1">
      <c r="B4" s="695"/>
      <c r="C4" s="373" t="s">
        <v>420</v>
      </c>
      <c r="D4" s="373" t="s">
        <v>293</v>
      </c>
      <c r="E4" s="373" t="s">
        <v>93</v>
      </c>
      <c r="F4" s="373" t="s">
        <v>94</v>
      </c>
      <c r="G4" s="373" t="s">
        <v>312</v>
      </c>
      <c r="H4" s="373" t="s">
        <v>293</v>
      </c>
      <c r="I4" s="373" t="s">
        <v>93</v>
      </c>
      <c r="J4" s="374" t="s">
        <v>94</v>
      </c>
    </row>
    <row r="5" spans="2:10" ht="15" customHeight="1">
      <c r="B5" s="375" t="s">
        <v>128</v>
      </c>
      <c r="C5" s="376">
        <v>171.8</v>
      </c>
      <c r="D5" s="376">
        <v>78.3</v>
      </c>
      <c r="E5" s="376">
        <v>180</v>
      </c>
      <c r="F5" s="376">
        <v>34.7</v>
      </c>
      <c r="G5" s="376">
        <v>99.4</v>
      </c>
      <c r="H5" s="376">
        <v>55.4</v>
      </c>
      <c r="I5" s="376">
        <v>122.2</v>
      </c>
      <c r="J5" s="377">
        <v>8.4</v>
      </c>
    </row>
    <row r="6" spans="2:10" ht="15" customHeight="1">
      <c r="B6" s="375" t="s">
        <v>130</v>
      </c>
      <c r="C6" s="376">
        <v>9.3</v>
      </c>
      <c r="D6" s="376">
        <v>7.5</v>
      </c>
      <c r="E6" s="376">
        <v>13.8</v>
      </c>
      <c r="F6" s="376">
        <v>1.2</v>
      </c>
      <c r="G6" s="376">
        <v>3.7</v>
      </c>
      <c r="H6" s="376">
        <v>2.4</v>
      </c>
      <c r="I6" s="376">
        <v>7.5</v>
      </c>
      <c r="J6" s="377">
        <v>0.7</v>
      </c>
    </row>
    <row r="7" spans="2:10" ht="15" customHeight="1">
      <c r="B7" s="375" t="s">
        <v>129</v>
      </c>
      <c r="C7" s="378">
        <v>64.9</v>
      </c>
      <c r="D7" s="378">
        <v>70.6</v>
      </c>
      <c r="E7" s="378">
        <v>142.3</v>
      </c>
      <c r="F7" s="378">
        <v>50.2</v>
      </c>
      <c r="G7" s="378">
        <v>52.5</v>
      </c>
      <c r="H7" s="378">
        <v>37.3</v>
      </c>
      <c r="I7" s="378">
        <v>63.1</v>
      </c>
      <c r="J7" s="379">
        <v>0</v>
      </c>
    </row>
    <row r="8" spans="2:10" ht="15" customHeight="1">
      <c r="B8" s="375" t="s">
        <v>131</v>
      </c>
      <c r="C8" s="378">
        <v>0</v>
      </c>
      <c r="D8" s="378">
        <v>4.1</v>
      </c>
      <c r="E8" s="378">
        <v>21.6</v>
      </c>
      <c r="F8" s="378">
        <v>0</v>
      </c>
      <c r="G8" s="378">
        <v>2.4</v>
      </c>
      <c r="H8" s="378">
        <v>8.1</v>
      </c>
      <c r="I8" s="378">
        <v>38.8</v>
      </c>
      <c r="J8" s="379">
        <v>0</v>
      </c>
    </row>
    <row r="9" spans="2:10" ht="15" customHeight="1" thickBot="1">
      <c r="B9" s="380" t="s">
        <v>220</v>
      </c>
      <c r="C9" s="381">
        <v>3.1</v>
      </c>
      <c r="D9" s="381">
        <v>4.1</v>
      </c>
      <c r="E9" s="381">
        <v>7.5</v>
      </c>
      <c r="F9" s="381">
        <v>2.4</v>
      </c>
      <c r="G9" s="381">
        <v>2.7</v>
      </c>
      <c r="H9" s="381">
        <v>2.3</v>
      </c>
      <c r="I9" s="381">
        <v>4.8</v>
      </c>
      <c r="J9" s="382">
        <v>1.3</v>
      </c>
    </row>
  </sheetData>
  <sheetProtection/>
  <mergeCells count="3">
    <mergeCell ref="B3:B4"/>
    <mergeCell ref="C3:F3"/>
    <mergeCell ref="G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1:C1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140625" style="12" customWidth="1"/>
    <col min="2" max="3" width="50.7109375" style="13" customWidth="1"/>
    <col min="4" max="16384" width="9.140625" style="12" customWidth="1"/>
  </cols>
  <sheetData>
    <row r="1" ht="12.75">
      <c r="B1" s="546" t="s">
        <v>392</v>
      </c>
    </row>
    <row r="3" spans="2:3" ht="13.5" thickBot="1">
      <c r="B3" s="702" t="s">
        <v>393</v>
      </c>
      <c r="C3" s="703"/>
    </row>
    <row r="4" spans="2:3" ht="12.75">
      <c r="B4" s="383" t="s">
        <v>420</v>
      </c>
      <c r="C4" s="383" t="s">
        <v>312</v>
      </c>
    </row>
    <row r="5" spans="2:3" ht="13.5" thickBot="1">
      <c r="B5" s="384">
        <v>25034</v>
      </c>
      <c r="C5" s="385">
        <v>22900</v>
      </c>
    </row>
    <row r="7" ht="12.75">
      <c r="B7" s="546" t="s">
        <v>74</v>
      </c>
    </row>
    <row r="9" spans="2:3" ht="13.5" thickBot="1">
      <c r="B9" s="702" t="s">
        <v>393</v>
      </c>
      <c r="C9" s="703"/>
    </row>
    <row r="10" spans="2:3" ht="12.75">
      <c r="B10" s="383" t="s">
        <v>420</v>
      </c>
      <c r="C10" s="383" t="s">
        <v>312</v>
      </c>
    </row>
    <row r="11" spans="2:3" ht="13.5" thickBot="1">
      <c r="B11" s="384">
        <v>1023</v>
      </c>
      <c r="C11" s="385">
        <v>675</v>
      </c>
    </row>
  </sheetData>
  <sheetProtection/>
  <mergeCells count="2">
    <mergeCell ref="B3:C3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U5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9.140625" style="37" customWidth="1"/>
    <col min="2" max="2" width="7.00390625" style="37" bestFit="1" customWidth="1"/>
    <col min="3" max="3" width="4.140625" style="37" bestFit="1" customWidth="1"/>
    <col min="4" max="4" width="6.57421875" style="37" bestFit="1" customWidth="1"/>
    <col min="5" max="5" width="5.140625" style="37" bestFit="1" customWidth="1"/>
    <col min="6" max="6" width="2.57421875" style="37" bestFit="1" customWidth="1"/>
    <col min="7" max="7" width="4.7109375" style="37" bestFit="1" customWidth="1"/>
    <col min="8" max="8" width="7.00390625" style="37" bestFit="1" customWidth="1"/>
    <col min="9" max="9" width="4.140625" style="37" bestFit="1" customWidth="1"/>
    <col min="10" max="10" width="3.8515625" style="37" bestFit="1" customWidth="1"/>
    <col min="11" max="11" width="7.00390625" style="37" bestFit="1" customWidth="1"/>
    <col min="12" max="13" width="3.28125" style="37" bestFit="1" customWidth="1"/>
    <col min="14" max="14" width="3.00390625" style="37" bestFit="1" customWidth="1"/>
    <col min="15" max="15" width="7.00390625" style="37" bestFit="1" customWidth="1"/>
    <col min="16" max="16" width="3.28125" style="37" bestFit="1" customWidth="1"/>
    <col min="17" max="17" width="2.421875" style="37" bestFit="1" customWidth="1"/>
    <col min="18" max="18" width="7.00390625" style="37" bestFit="1" customWidth="1"/>
    <col min="19" max="19" width="9.7109375" style="37" customWidth="1"/>
    <col min="20" max="20" width="10.421875" style="37" customWidth="1"/>
    <col min="21" max="21" width="8.8515625" style="37" bestFit="1" customWidth="1"/>
    <col min="22" max="16384" width="9.140625" style="37" customWidth="1"/>
  </cols>
  <sheetData>
    <row r="2" spans="1:21" ht="30" customHeight="1" thickBot="1">
      <c r="A2" s="183" t="s">
        <v>214</v>
      </c>
      <c r="B2" s="638">
        <v>1</v>
      </c>
      <c r="C2" s="639"/>
      <c r="D2" s="639"/>
      <c r="E2" s="640"/>
      <c r="F2" s="646">
        <v>2</v>
      </c>
      <c r="G2" s="639"/>
      <c r="H2" s="647"/>
      <c r="I2" s="638">
        <v>3</v>
      </c>
      <c r="J2" s="640"/>
      <c r="K2" s="638">
        <v>4</v>
      </c>
      <c r="L2" s="639"/>
      <c r="M2" s="640"/>
      <c r="N2" s="638">
        <v>5</v>
      </c>
      <c r="O2" s="639"/>
      <c r="P2" s="640"/>
      <c r="Q2" s="184">
        <v>6</v>
      </c>
      <c r="R2" s="638">
        <v>7</v>
      </c>
      <c r="S2" s="640"/>
      <c r="T2" s="185">
        <v>8</v>
      </c>
      <c r="U2" s="192"/>
    </row>
    <row r="3" spans="1:21" ht="30" customHeight="1" thickBot="1">
      <c r="A3" s="186" t="s">
        <v>155</v>
      </c>
      <c r="B3" s="187" t="s">
        <v>52</v>
      </c>
      <c r="C3" s="188">
        <v>1.4</v>
      </c>
      <c r="D3" s="188">
        <v>1.6</v>
      </c>
      <c r="E3" s="188">
        <v>1.8</v>
      </c>
      <c r="F3" s="188">
        <v>2</v>
      </c>
      <c r="G3" s="188">
        <v>2.2</v>
      </c>
      <c r="H3" s="188" t="s">
        <v>53</v>
      </c>
      <c r="I3" s="188">
        <v>2.8</v>
      </c>
      <c r="J3" s="188">
        <v>3</v>
      </c>
      <c r="K3" s="188" t="s">
        <v>54</v>
      </c>
      <c r="L3" s="188">
        <v>3.6</v>
      </c>
      <c r="M3" s="188">
        <v>3.8</v>
      </c>
      <c r="N3" s="188">
        <v>4</v>
      </c>
      <c r="O3" s="188" t="s">
        <v>55</v>
      </c>
      <c r="P3" s="188">
        <v>4.8</v>
      </c>
      <c r="Q3" s="188">
        <v>5</v>
      </c>
      <c r="R3" s="188" t="s">
        <v>56</v>
      </c>
      <c r="S3" s="188" t="s">
        <v>57</v>
      </c>
      <c r="T3" s="188" t="s">
        <v>194</v>
      </c>
      <c r="U3" s="193" t="s">
        <v>58</v>
      </c>
    </row>
    <row r="4" spans="1:21" ht="30" customHeight="1" thickBot="1">
      <c r="A4" s="641" t="s">
        <v>195</v>
      </c>
      <c r="B4" s="189" t="s">
        <v>44</v>
      </c>
      <c r="C4" s="190" t="s">
        <v>196</v>
      </c>
      <c r="D4" s="190" t="s">
        <v>197</v>
      </c>
      <c r="E4" s="190" t="s">
        <v>198</v>
      </c>
      <c r="F4" s="190" t="s">
        <v>199</v>
      </c>
      <c r="G4" s="190" t="s">
        <v>200</v>
      </c>
      <c r="H4" s="190" t="s">
        <v>201</v>
      </c>
      <c r="I4" s="190" t="s">
        <v>202</v>
      </c>
      <c r="J4" s="190" t="s">
        <v>203</v>
      </c>
      <c r="K4" s="190" t="s">
        <v>204</v>
      </c>
      <c r="L4" s="190" t="s">
        <v>205</v>
      </c>
      <c r="M4" s="190" t="s">
        <v>206</v>
      </c>
      <c r="N4" s="190" t="s">
        <v>206</v>
      </c>
      <c r="O4" s="190" t="s">
        <v>207</v>
      </c>
      <c r="P4" s="190" t="s">
        <v>208</v>
      </c>
      <c r="Q4" s="190" t="s">
        <v>208</v>
      </c>
      <c r="R4" s="190" t="s">
        <v>209</v>
      </c>
      <c r="S4" s="190" t="s">
        <v>4</v>
      </c>
      <c r="T4" s="190" t="s">
        <v>158</v>
      </c>
      <c r="U4" s="194" t="s">
        <v>210</v>
      </c>
    </row>
    <row r="5" spans="1:21" ht="24.75" customHeight="1" thickBot="1">
      <c r="A5" s="642"/>
      <c r="B5" s="643" t="s">
        <v>212</v>
      </c>
      <c r="C5" s="644"/>
      <c r="D5" s="644"/>
      <c r="E5" s="644"/>
      <c r="F5" s="644"/>
      <c r="G5" s="644"/>
      <c r="H5" s="644"/>
      <c r="I5" s="644"/>
      <c r="J5" s="645" t="s">
        <v>213</v>
      </c>
      <c r="K5" s="645"/>
      <c r="L5" s="645"/>
      <c r="M5" s="645"/>
      <c r="N5" s="645"/>
      <c r="O5" s="645"/>
      <c r="P5" s="645"/>
      <c r="Q5" s="645"/>
      <c r="R5" s="645"/>
      <c r="S5" s="645"/>
      <c r="T5" s="191"/>
      <c r="U5" s="195" t="s">
        <v>211</v>
      </c>
    </row>
  </sheetData>
  <sheetProtection/>
  <mergeCells count="9">
    <mergeCell ref="N2:P2"/>
    <mergeCell ref="R2:S2"/>
    <mergeCell ref="A4:A5"/>
    <mergeCell ref="B5:I5"/>
    <mergeCell ref="J5:S5"/>
    <mergeCell ref="B2:E2"/>
    <mergeCell ref="F2:H2"/>
    <mergeCell ref="I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2:F4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140625" style="2" customWidth="1"/>
    <col min="2" max="2" width="25.7109375" style="2" customWidth="1"/>
    <col min="3" max="6" width="20.7109375" style="2" customWidth="1"/>
    <col min="7" max="7" width="10.140625" style="2" bestFit="1" customWidth="1"/>
    <col min="8" max="8" width="16.421875" style="2" customWidth="1"/>
    <col min="9" max="9" width="12.7109375" style="2" customWidth="1"/>
    <col min="10" max="16384" width="9.140625" style="2" customWidth="1"/>
  </cols>
  <sheetData>
    <row r="2" ht="12.75">
      <c r="B2" s="741" t="s">
        <v>233</v>
      </c>
    </row>
    <row r="3" ht="11.25" thickBot="1"/>
    <row r="4" spans="2:6" s="6" customFormat="1" ht="16.5" customHeight="1" thickBot="1">
      <c r="B4" s="658" t="s">
        <v>30</v>
      </c>
      <c r="C4" s="658"/>
      <c r="D4" s="659"/>
      <c r="E4" s="660"/>
      <c r="F4" s="660"/>
    </row>
    <row r="5" spans="2:6" s="6" customFormat="1" ht="16.5" customHeight="1" thickBot="1">
      <c r="B5" s="704" t="s">
        <v>81</v>
      </c>
      <c r="C5" s="660" t="s">
        <v>428</v>
      </c>
      <c r="D5" s="706"/>
      <c r="E5" s="660" t="s">
        <v>394</v>
      </c>
      <c r="F5" s="707"/>
    </row>
    <row r="6" spans="2:6" ht="16.5" customHeight="1">
      <c r="B6" s="705"/>
      <c r="C6" s="386" t="s">
        <v>395</v>
      </c>
      <c r="D6" s="141" t="s">
        <v>396</v>
      </c>
      <c r="E6" s="142" t="s">
        <v>395</v>
      </c>
      <c r="F6" s="387" t="s">
        <v>396</v>
      </c>
    </row>
    <row r="7" spans="2:6" ht="16.5" customHeight="1">
      <c r="B7" s="388" t="s">
        <v>397</v>
      </c>
      <c r="C7" s="389">
        <v>8024</v>
      </c>
      <c r="D7" s="137">
        <v>8024</v>
      </c>
      <c r="E7" s="137">
        <v>10494</v>
      </c>
      <c r="F7" s="390">
        <v>10494</v>
      </c>
    </row>
    <row r="8" spans="2:6" ht="16.5" customHeight="1">
      <c r="B8" s="391" t="s">
        <v>82</v>
      </c>
      <c r="C8" s="392">
        <v>7421</v>
      </c>
      <c r="D8" s="138">
        <v>15445</v>
      </c>
      <c r="E8" s="138">
        <v>-5946</v>
      </c>
      <c r="F8" s="393">
        <v>4548</v>
      </c>
    </row>
    <row r="9" spans="2:6" ht="16.5" customHeight="1">
      <c r="B9" s="391" t="s">
        <v>83</v>
      </c>
      <c r="C9" s="392">
        <v>380</v>
      </c>
      <c r="D9" s="138">
        <v>15825</v>
      </c>
      <c r="E9" s="138">
        <v>-5946</v>
      </c>
      <c r="F9" s="393">
        <v>4548</v>
      </c>
    </row>
    <row r="10" spans="2:6" ht="16.5" customHeight="1">
      <c r="B10" s="391" t="s">
        <v>84</v>
      </c>
      <c r="C10" s="392">
        <v>-838</v>
      </c>
      <c r="D10" s="138">
        <v>14987</v>
      </c>
      <c r="E10" s="138">
        <v>3610</v>
      </c>
      <c r="F10" s="393">
        <v>8158</v>
      </c>
    </row>
    <row r="11" spans="2:6" ht="16.5" customHeight="1">
      <c r="B11" s="391" t="s">
        <v>85</v>
      </c>
      <c r="C11" s="392">
        <v>2605</v>
      </c>
      <c r="D11" s="138">
        <v>17592</v>
      </c>
      <c r="E11" s="138">
        <v>775</v>
      </c>
      <c r="F11" s="393">
        <v>8933</v>
      </c>
    </row>
    <row r="12" spans="2:6" ht="16.5" customHeight="1">
      <c r="B12" s="391" t="s">
        <v>98</v>
      </c>
      <c r="C12" s="392">
        <v>1003</v>
      </c>
      <c r="D12" s="138">
        <v>18595</v>
      </c>
      <c r="E12" s="138">
        <v>1637</v>
      </c>
      <c r="F12" s="393">
        <v>10570</v>
      </c>
    </row>
    <row r="13" spans="2:6" ht="16.5" customHeight="1">
      <c r="B13" s="391" t="s">
        <v>99</v>
      </c>
      <c r="C13" s="392">
        <v>-993</v>
      </c>
      <c r="D13" s="138">
        <v>17602</v>
      </c>
      <c r="E13" s="138">
        <v>442</v>
      </c>
      <c r="F13" s="393">
        <v>11012</v>
      </c>
    </row>
    <row r="14" spans="2:6" ht="16.5" customHeight="1">
      <c r="B14" s="391" t="s">
        <v>100</v>
      </c>
      <c r="C14" s="392">
        <v>139</v>
      </c>
      <c r="D14" s="138">
        <v>17741</v>
      </c>
      <c r="E14" s="138">
        <v>427</v>
      </c>
      <c r="F14" s="393">
        <v>11439</v>
      </c>
    </row>
    <row r="15" spans="2:6" ht="16.5" customHeight="1">
      <c r="B15" s="391" t="s">
        <v>101</v>
      </c>
      <c r="C15" s="392">
        <v>133</v>
      </c>
      <c r="D15" s="138">
        <v>17874</v>
      </c>
      <c r="E15" s="138">
        <v>-256</v>
      </c>
      <c r="F15" s="393">
        <v>11183</v>
      </c>
    </row>
    <row r="16" spans="2:6" ht="16.5" customHeight="1">
      <c r="B16" s="391" t="s">
        <v>102</v>
      </c>
      <c r="C16" s="392">
        <v>88</v>
      </c>
      <c r="D16" s="138">
        <v>17962</v>
      </c>
      <c r="E16" s="138">
        <v>74</v>
      </c>
      <c r="F16" s="393">
        <v>11257</v>
      </c>
    </row>
    <row r="17" spans="2:6" ht="16.5" customHeight="1">
      <c r="B17" s="391" t="s">
        <v>103</v>
      </c>
      <c r="C17" s="392">
        <v>197</v>
      </c>
      <c r="D17" s="138">
        <v>18159</v>
      </c>
      <c r="E17" s="138">
        <v>247</v>
      </c>
      <c r="F17" s="393">
        <v>11504</v>
      </c>
    </row>
    <row r="18" spans="2:6" ht="16.5" customHeight="1">
      <c r="B18" s="391" t="s">
        <v>104</v>
      </c>
      <c r="C18" s="392">
        <v>181</v>
      </c>
      <c r="D18" s="138">
        <v>18340</v>
      </c>
      <c r="E18" s="138">
        <v>196</v>
      </c>
      <c r="F18" s="393">
        <v>11700</v>
      </c>
    </row>
    <row r="19" spans="2:6" ht="16.5" customHeight="1">
      <c r="B19" s="391" t="s">
        <v>105</v>
      </c>
      <c r="C19" s="392">
        <v>118</v>
      </c>
      <c r="D19" s="138">
        <v>18458</v>
      </c>
      <c r="E19" s="138">
        <v>52</v>
      </c>
      <c r="F19" s="393">
        <v>11752</v>
      </c>
    </row>
    <row r="20" spans="2:6" ht="16.5" customHeight="1">
      <c r="B20" s="391" t="s">
        <v>106</v>
      </c>
      <c r="C20" s="392">
        <v>-797</v>
      </c>
      <c r="D20" s="138">
        <v>17661</v>
      </c>
      <c r="E20" s="138">
        <v>-516</v>
      </c>
      <c r="F20" s="393">
        <v>11236</v>
      </c>
    </row>
    <row r="21" spans="2:6" ht="16.5" customHeight="1">
      <c r="B21" s="391" t="s">
        <v>107</v>
      </c>
      <c r="C21" s="392">
        <v>182</v>
      </c>
      <c r="D21" s="138">
        <v>17843</v>
      </c>
      <c r="E21" s="138">
        <v>-1674</v>
      </c>
      <c r="F21" s="393">
        <v>9562</v>
      </c>
    </row>
    <row r="22" spans="2:6" ht="16.5" customHeight="1" thickBot="1">
      <c r="B22" s="394" t="s">
        <v>108</v>
      </c>
      <c r="C22" s="395">
        <v>-1998</v>
      </c>
      <c r="D22" s="144">
        <v>15845</v>
      </c>
      <c r="E22" s="144">
        <v>588</v>
      </c>
      <c r="F22" s="396">
        <v>10150</v>
      </c>
    </row>
    <row r="23" ht="16.5" customHeight="1"/>
    <row r="24" ht="12.75">
      <c r="B24" s="741" t="s">
        <v>74</v>
      </c>
    </row>
    <row r="25" ht="11.25" thickBot="1"/>
    <row r="26" spans="2:6" s="6" customFormat="1" ht="16.5" customHeight="1" thickBot="1">
      <c r="B26" s="658" t="s">
        <v>30</v>
      </c>
      <c r="C26" s="658"/>
      <c r="D26" s="659"/>
      <c r="E26" s="660"/>
      <c r="F26" s="660"/>
    </row>
    <row r="27" spans="2:6" s="6" customFormat="1" ht="16.5" customHeight="1" thickBot="1">
      <c r="B27" s="704" t="s">
        <v>81</v>
      </c>
      <c r="C27" s="660" t="s">
        <v>428</v>
      </c>
      <c r="D27" s="706"/>
      <c r="E27" s="660" t="s">
        <v>394</v>
      </c>
      <c r="F27" s="707"/>
    </row>
    <row r="28" spans="2:6" ht="16.5" customHeight="1">
      <c r="B28" s="705"/>
      <c r="C28" s="386" t="s">
        <v>395</v>
      </c>
      <c r="D28" s="141" t="s">
        <v>396</v>
      </c>
      <c r="E28" s="142" t="s">
        <v>395</v>
      </c>
      <c r="F28" s="387" t="s">
        <v>396</v>
      </c>
    </row>
    <row r="29" spans="2:6" ht="16.5" customHeight="1">
      <c r="B29" s="388" t="s">
        <v>397</v>
      </c>
      <c r="C29" s="389">
        <v>8968</v>
      </c>
      <c r="D29" s="137">
        <v>8968</v>
      </c>
      <c r="E29" s="137">
        <v>12064</v>
      </c>
      <c r="F29" s="390">
        <v>12064</v>
      </c>
    </row>
    <row r="30" spans="2:6" ht="16.5" customHeight="1">
      <c r="B30" s="391" t="s">
        <v>82</v>
      </c>
      <c r="C30" s="392">
        <v>8224</v>
      </c>
      <c r="D30" s="138">
        <v>17192</v>
      </c>
      <c r="E30" s="138">
        <v>-5686</v>
      </c>
      <c r="F30" s="393">
        <v>6378</v>
      </c>
    </row>
    <row r="31" spans="2:6" ht="16.5" customHeight="1">
      <c r="B31" s="391" t="s">
        <v>83</v>
      </c>
      <c r="C31" s="392">
        <v>324</v>
      </c>
      <c r="D31" s="138">
        <v>17516</v>
      </c>
      <c r="E31" s="138">
        <v>-5686</v>
      </c>
      <c r="F31" s="393">
        <v>6378</v>
      </c>
    </row>
    <row r="32" spans="2:6" ht="16.5" customHeight="1">
      <c r="B32" s="391" t="s">
        <v>84</v>
      </c>
      <c r="C32" s="392">
        <v>-901</v>
      </c>
      <c r="D32" s="138">
        <v>16615</v>
      </c>
      <c r="E32" s="138">
        <v>3610</v>
      </c>
      <c r="F32" s="393">
        <v>9988</v>
      </c>
    </row>
    <row r="33" spans="2:6" ht="16.5" customHeight="1">
      <c r="B33" s="391" t="s">
        <v>85</v>
      </c>
      <c r="C33" s="392">
        <v>2551</v>
      </c>
      <c r="D33" s="138">
        <v>19166</v>
      </c>
      <c r="E33" s="138">
        <v>761</v>
      </c>
      <c r="F33" s="393">
        <v>10749</v>
      </c>
    </row>
    <row r="34" spans="2:6" ht="16.5" customHeight="1">
      <c r="B34" s="391" t="s">
        <v>98</v>
      </c>
      <c r="C34" s="392">
        <v>1022</v>
      </c>
      <c r="D34" s="138">
        <v>20188</v>
      </c>
      <c r="E34" s="138">
        <v>1506</v>
      </c>
      <c r="F34" s="393">
        <v>12255</v>
      </c>
    </row>
    <row r="35" spans="2:6" ht="16.5" customHeight="1">
      <c r="B35" s="391" t="s">
        <v>99</v>
      </c>
      <c r="C35" s="392">
        <v>-1181</v>
      </c>
      <c r="D35" s="138">
        <v>19007</v>
      </c>
      <c r="E35" s="138">
        <v>426</v>
      </c>
      <c r="F35" s="393">
        <v>12681</v>
      </c>
    </row>
    <row r="36" spans="2:6" ht="16.5" customHeight="1">
      <c r="B36" s="391" t="s">
        <v>100</v>
      </c>
      <c r="C36" s="392">
        <v>33</v>
      </c>
      <c r="D36" s="138">
        <v>19040</v>
      </c>
      <c r="E36" s="138">
        <v>327</v>
      </c>
      <c r="F36" s="393">
        <v>13008</v>
      </c>
    </row>
    <row r="37" spans="2:6" ht="16.5" customHeight="1">
      <c r="B37" s="391" t="s">
        <v>101</v>
      </c>
      <c r="C37" s="392">
        <v>193</v>
      </c>
      <c r="D37" s="138">
        <v>19233</v>
      </c>
      <c r="E37" s="138">
        <v>-230</v>
      </c>
      <c r="F37" s="393">
        <v>12778</v>
      </c>
    </row>
    <row r="38" spans="2:6" ht="16.5" customHeight="1">
      <c r="B38" s="391" t="s">
        <v>102</v>
      </c>
      <c r="C38" s="392">
        <v>41</v>
      </c>
      <c r="D38" s="138">
        <v>19274</v>
      </c>
      <c r="E38" s="138">
        <v>80</v>
      </c>
      <c r="F38" s="393">
        <v>12858</v>
      </c>
    </row>
    <row r="39" spans="2:6" ht="16.5" customHeight="1">
      <c r="B39" s="391" t="s">
        <v>103</v>
      </c>
      <c r="C39" s="392">
        <v>243</v>
      </c>
      <c r="D39" s="138">
        <v>19517</v>
      </c>
      <c r="E39" s="138">
        <v>253</v>
      </c>
      <c r="F39" s="393">
        <v>13111</v>
      </c>
    </row>
    <row r="40" spans="2:6" ht="16.5" customHeight="1">
      <c r="B40" s="391" t="s">
        <v>104</v>
      </c>
      <c r="C40" s="392">
        <v>226</v>
      </c>
      <c r="D40" s="138">
        <v>19743</v>
      </c>
      <c r="E40" s="138">
        <v>243</v>
      </c>
      <c r="F40" s="393">
        <v>13354</v>
      </c>
    </row>
    <row r="41" spans="2:6" ht="16.5" customHeight="1">
      <c r="B41" s="391" t="s">
        <v>105</v>
      </c>
      <c r="C41" s="392">
        <v>135</v>
      </c>
      <c r="D41" s="138">
        <v>19878</v>
      </c>
      <c r="E41" s="138">
        <v>51</v>
      </c>
      <c r="F41" s="393">
        <v>13405</v>
      </c>
    </row>
    <row r="42" spans="2:6" ht="16.5" customHeight="1">
      <c r="B42" s="391" t="s">
        <v>106</v>
      </c>
      <c r="C42" s="392">
        <v>-845</v>
      </c>
      <c r="D42" s="138">
        <v>19033</v>
      </c>
      <c r="E42" s="138">
        <v>-485</v>
      </c>
      <c r="F42" s="393">
        <v>12920</v>
      </c>
    </row>
    <row r="43" spans="2:6" ht="16.5" customHeight="1">
      <c r="B43" s="391" t="s">
        <v>107</v>
      </c>
      <c r="C43" s="392">
        <v>230</v>
      </c>
      <c r="D43" s="138">
        <v>19263</v>
      </c>
      <c r="E43" s="138">
        <v>-1639</v>
      </c>
      <c r="F43" s="393">
        <v>11281</v>
      </c>
    </row>
    <row r="44" spans="2:6" ht="16.5" customHeight="1" thickBot="1">
      <c r="B44" s="394" t="s">
        <v>108</v>
      </c>
      <c r="C44" s="395">
        <v>-2093</v>
      </c>
      <c r="D44" s="144">
        <v>17170</v>
      </c>
      <c r="E44" s="144">
        <v>620</v>
      </c>
      <c r="F44" s="396">
        <v>11901</v>
      </c>
    </row>
  </sheetData>
  <sheetProtection/>
  <mergeCells count="8">
    <mergeCell ref="B4:F4"/>
    <mergeCell ref="B5:B6"/>
    <mergeCell ref="C5:D5"/>
    <mergeCell ref="E5:F5"/>
    <mergeCell ref="B26:F26"/>
    <mergeCell ref="B27:B28"/>
    <mergeCell ref="C27:D27"/>
    <mergeCell ref="E27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3:F16"/>
  <sheetViews>
    <sheetView zoomScalePageLayoutView="0" workbookViewId="0" topLeftCell="A1">
      <selection activeCell="L40" sqref="L40"/>
    </sheetView>
  </sheetViews>
  <sheetFormatPr defaultColWidth="9.140625" defaultRowHeight="12.75"/>
  <cols>
    <col min="1" max="1" width="3.140625" style="0" customWidth="1"/>
    <col min="2" max="6" width="20.7109375" style="13" customWidth="1"/>
  </cols>
  <sheetData>
    <row r="3" spans="2:6" ht="15" customHeight="1" thickBot="1">
      <c r="B3" s="708" t="s">
        <v>400</v>
      </c>
      <c r="C3" s="710">
        <v>2016</v>
      </c>
      <c r="D3" s="711"/>
      <c r="E3" s="711"/>
      <c r="F3" s="711"/>
    </row>
    <row r="4" spans="2:6" ht="15" customHeight="1" thickTop="1">
      <c r="B4" s="709"/>
      <c r="C4" s="398" t="s">
        <v>420</v>
      </c>
      <c r="D4" s="399" t="s">
        <v>293</v>
      </c>
      <c r="E4" s="399" t="s">
        <v>93</v>
      </c>
      <c r="F4" s="397" t="s">
        <v>94</v>
      </c>
    </row>
    <row r="5" spans="2:6" ht="15" customHeight="1">
      <c r="B5" s="400" t="s">
        <v>444</v>
      </c>
      <c r="C5" s="401">
        <v>20428</v>
      </c>
      <c r="D5" s="401">
        <v>16767</v>
      </c>
      <c r="E5" s="401">
        <v>21088</v>
      </c>
      <c r="F5" s="570">
        <v>12252</v>
      </c>
    </row>
    <row r="6" spans="2:6" ht="15" customHeight="1">
      <c r="B6" s="402" t="s">
        <v>445</v>
      </c>
      <c r="C6" s="403">
        <v>18694</v>
      </c>
      <c r="D6" s="403">
        <v>16597</v>
      </c>
      <c r="E6" s="403">
        <v>20837</v>
      </c>
      <c r="F6" s="571">
        <v>12392</v>
      </c>
    </row>
    <row r="7" spans="2:6" ht="15" customHeight="1">
      <c r="B7" s="402" t="s">
        <v>446</v>
      </c>
      <c r="C7" s="403">
        <v>17579</v>
      </c>
      <c r="D7" s="403">
        <v>14473</v>
      </c>
      <c r="E7" s="403">
        <v>18903</v>
      </c>
      <c r="F7" s="571">
        <v>10377</v>
      </c>
    </row>
    <row r="8" spans="2:6" ht="15" customHeight="1">
      <c r="B8" s="402" t="s">
        <v>447</v>
      </c>
      <c r="C8" s="403">
        <v>15845</v>
      </c>
      <c r="D8" s="403">
        <v>14303</v>
      </c>
      <c r="E8" s="403">
        <v>18473</v>
      </c>
      <c r="F8" s="571">
        <v>10109</v>
      </c>
    </row>
    <row r="9" spans="2:6" ht="15" customHeight="1">
      <c r="B9" s="402" t="s">
        <v>448</v>
      </c>
      <c r="C9" s="403">
        <v>17436</v>
      </c>
      <c r="D9" s="403">
        <v>13310</v>
      </c>
      <c r="E9" s="403">
        <v>18405</v>
      </c>
      <c r="F9" s="571">
        <v>9650</v>
      </c>
    </row>
    <row r="10" spans="2:6" ht="15" customHeight="1">
      <c r="B10" s="402" t="s">
        <v>449</v>
      </c>
      <c r="C10" s="403">
        <v>16411</v>
      </c>
      <c r="D10" s="403">
        <v>12437</v>
      </c>
      <c r="E10" s="403">
        <v>17404</v>
      </c>
      <c r="F10" s="571">
        <v>8706</v>
      </c>
    </row>
    <row r="11" spans="2:6" ht="15" customHeight="1">
      <c r="B11" s="402" t="s">
        <v>291</v>
      </c>
      <c r="C11" s="403">
        <v>15117</v>
      </c>
      <c r="D11" s="403">
        <v>13570</v>
      </c>
      <c r="E11" s="403">
        <v>17974</v>
      </c>
      <c r="F11" s="571">
        <v>7681</v>
      </c>
    </row>
    <row r="12" spans="2:6" ht="15" customHeight="1">
      <c r="B12" s="402" t="s">
        <v>292</v>
      </c>
      <c r="C12" s="576">
        <v>1.42</v>
      </c>
      <c r="D12" s="576">
        <v>1.4</v>
      </c>
      <c r="E12" s="576">
        <v>1.54</v>
      </c>
      <c r="F12" s="577">
        <v>1.26</v>
      </c>
    </row>
    <row r="13" spans="2:6" ht="15" customHeight="1">
      <c r="B13" s="402" t="s">
        <v>398</v>
      </c>
      <c r="C13" s="404">
        <v>4.79</v>
      </c>
      <c r="D13" s="404">
        <v>4.82</v>
      </c>
      <c r="E13" s="404">
        <v>5.2</v>
      </c>
      <c r="F13" s="572">
        <v>4.03</v>
      </c>
    </row>
    <row r="14" spans="2:6" ht="15" customHeight="1">
      <c r="B14" s="402" t="s">
        <v>399</v>
      </c>
      <c r="C14" s="404">
        <v>1.41</v>
      </c>
      <c r="D14" s="404">
        <v>1.34</v>
      </c>
      <c r="E14" s="404">
        <v>1.41</v>
      </c>
      <c r="F14" s="572">
        <v>1.28</v>
      </c>
    </row>
    <row r="15" spans="2:6" ht="15" customHeight="1">
      <c r="B15" s="574" t="s">
        <v>414</v>
      </c>
      <c r="C15" s="575">
        <v>2</v>
      </c>
      <c r="D15" s="575">
        <v>1.54</v>
      </c>
      <c r="E15" s="575">
        <v>2</v>
      </c>
      <c r="F15" s="578">
        <v>1.26</v>
      </c>
    </row>
    <row r="16" spans="2:6" ht="15" customHeight="1" thickBot="1">
      <c r="B16" s="405" t="s">
        <v>450</v>
      </c>
      <c r="C16" s="406">
        <v>1.81</v>
      </c>
      <c r="D16" s="406">
        <v>1.79</v>
      </c>
      <c r="E16" s="406">
        <v>1.87</v>
      </c>
      <c r="F16" s="573">
        <v>1.73</v>
      </c>
    </row>
    <row r="17" ht="12.75" customHeight="1"/>
  </sheetData>
  <sheetProtection/>
  <mergeCells count="2">
    <mergeCell ref="B3:B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K106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28125" style="10" customWidth="1"/>
    <col min="2" max="2" width="45.7109375" style="26" customWidth="1"/>
    <col min="3" max="8" width="15.7109375" style="2" customWidth="1"/>
    <col min="9" max="9" width="9.140625" style="2" customWidth="1"/>
    <col min="10" max="10" width="11.421875" style="2" bestFit="1" customWidth="1"/>
    <col min="11" max="11" width="10.28125" style="2" bestFit="1" customWidth="1"/>
    <col min="12" max="16384" width="9.140625" style="2" customWidth="1"/>
  </cols>
  <sheetData>
    <row r="2" ht="25.5">
      <c r="B2" s="742" t="s">
        <v>174</v>
      </c>
    </row>
    <row r="3" spans="2:5" ht="10.5">
      <c r="B3" s="78"/>
      <c r="C3" s="79"/>
      <c r="D3" s="79"/>
      <c r="E3" s="78"/>
    </row>
    <row r="4" spans="1:5" s="11" customFormat="1" ht="27.75" customHeight="1">
      <c r="A4" s="10"/>
      <c r="B4" s="712" t="s">
        <v>429</v>
      </c>
      <c r="C4" s="713" t="s">
        <v>115</v>
      </c>
      <c r="D4" s="713"/>
      <c r="E4" s="80"/>
    </row>
    <row r="5" spans="2:8" s="81" customFormat="1" ht="16.5" customHeight="1">
      <c r="B5" s="407"/>
      <c r="C5" s="340" t="s">
        <v>19</v>
      </c>
      <c r="D5" s="340" t="s">
        <v>64</v>
      </c>
      <c r="E5" s="340" t="s">
        <v>65</v>
      </c>
      <c r="F5" s="340" t="s">
        <v>66</v>
      </c>
      <c r="G5" s="340" t="s">
        <v>20</v>
      </c>
      <c r="H5" s="408" t="s">
        <v>215</v>
      </c>
    </row>
    <row r="6" spans="1:8" ht="16.5" customHeight="1">
      <c r="A6" s="2"/>
      <c r="B6" s="409" t="s">
        <v>183</v>
      </c>
      <c r="C6" s="410">
        <v>0</v>
      </c>
      <c r="D6" s="410">
        <v>0</v>
      </c>
      <c r="E6" s="410">
        <v>0</v>
      </c>
      <c r="F6" s="410">
        <v>0</v>
      </c>
      <c r="G6" s="410">
        <v>0</v>
      </c>
      <c r="H6" s="411">
        <f aca="true" t="shared" si="0" ref="H6:H11">SUM(C6:G6)</f>
        <v>0</v>
      </c>
    </row>
    <row r="7" spans="1:10" ht="16.5" customHeight="1">
      <c r="A7" s="2"/>
      <c r="B7" s="412" t="s">
        <v>184</v>
      </c>
      <c r="C7" s="179">
        <v>1502129</v>
      </c>
      <c r="D7" s="179">
        <v>53182</v>
      </c>
      <c r="E7" s="413">
        <v>3127552</v>
      </c>
      <c r="F7" s="413">
        <v>3897537</v>
      </c>
      <c r="G7" s="413">
        <v>0</v>
      </c>
      <c r="H7" s="414">
        <f t="shared" si="0"/>
        <v>8580400</v>
      </c>
      <c r="J7" s="31"/>
    </row>
    <row r="8" spans="1:10" ht="16.5" customHeight="1">
      <c r="A8" s="2"/>
      <c r="B8" s="412" t="s">
        <v>189</v>
      </c>
      <c r="C8" s="179">
        <v>73659555</v>
      </c>
      <c r="D8" s="179">
        <v>7638904</v>
      </c>
      <c r="E8" s="413">
        <v>5898982</v>
      </c>
      <c r="F8" s="413">
        <v>10367203</v>
      </c>
      <c r="G8" s="413">
        <v>2400626</v>
      </c>
      <c r="H8" s="414">
        <f t="shared" si="0"/>
        <v>99965270</v>
      </c>
      <c r="J8" s="31"/>
    </row>
    <row r="9" spans="1:10" ht="16.5" customHeight="1">
      <c r="A9" s="2"/>
      <c r="B9" s="412" t="s">
        <v>190</v>
      </c>
      <c r="C9" s="179">
        <v>25742</v>
      </c>
      <c r="D9" s="179">
        <v>20346</v>
      </c>
      <c r="E9" s="413">
        <v>584774</v>
      </c>
      <c r="F9" s="413">
        <v>11228472</v>
      </c>
      <c r="G9" s="413">
        <v>1589222</v>
      </c>
      <c r="H9" s="414">
        <f t="shared" si="0"/>
        <v>13448556</v>
      </c>
      <c r="J9" s="31"/>
    </row>
    <row r="10" spans="1:10" ht="16.5" customHeight="1">
      <c r="A10" s="2"/>
      <c r="B10" s="412" t="s">
        <v>121</v>
      </c>
      <c r="C10" s="179">
        <v>34420</v>
      </c>
      <c r="D10" s="179">
        <v>1649178</v>
      </c>
      <c r="E10" s="413">
        <v>34768</v>
      </c>
      <c r="F10" s="413">
        <v>198036</v>
      </c>
      <c r="G10" s="413">
        <v>2422238</v>
      </c>
      <c r="H10" s="414">
        <f t="shared" si="0"/>
        <v>4338640</v>
      </c>
      <c r="J10" s="31"/>
    </row>
    <row r="11" spans="1:11" ht="16.5" customHeight="1" thickBot="1">
      <c r="A11" s="2"/>
      <c r="B11" s="415" t="s">
        <v>191</v>
      </c>
      <c r="C11" s="416">
        <v>1331257</v>
      </c>
      <c r="D11" s="416">
        <v>31009</v>
      </c>
      <c r="E11" s="416">
        <v>184222</v>
      </c>
      <c r="F11" s="416">
        <v>9164</v>
      </c>
      <c r="G11" s="416">
        <v>3504</v>
      </c>
      <c r="H11" s="417">
        <f t="shared" si="0"/>
        <v>1559156</v>
      </c>
      <c r="J11" s="31"/>
      <c r="K11" s="31"/>
    </row>
    <row r="12" spans="1:11" ht="16.5" customHeight="1" thickBot="1">
      <c r="A12" s="2"/>
      <c r="B12" s="131" t="s">
        <v>5</v>
      </c>
      <c r="C12" s="418">
        <v>76553103</v>
      </c>
      <c r="D12" s="418">
        <v>9392619</v>
      </c>
      <c r="E12" s="418">
        <v>9830298</v>
      </c>
      <c r="F12" s="418">
        <v>25700412</v>
      </c>
      <c r="G12" s="418">
        <v>6415590</v>
      </c>
      <c r="H12" s="419">
        <f>SUM(H6:H11)</f>
        <v>127892022</v>
      </c>
      <c r="J12" s="82"/>
      <c r="K12" s="31"/>
    </row>
    <row r="13" spans="1:11" ht="8.25" customHeight="1">
      <c r="A13" s="2"/>
      <c r="B13" s="140"/>
      <c r="C13" s="420"/>
      <c r="D13" s="420"/>
      <c r="E13" s="420"/>
      <c r="F13" s="421"/>
      <c r="G13" s="421"/>
      <c r="H13" s="421"/>
      <c r="J13" s="31"/>
      <c r="K13" s="31"/>
    </row>
    <row r="14" spans="1:11" ht="26.25" customHeight="1" thickBot="1">
      <c r="A14" s="2"/>
      <c r="B14" s="428" t="s">
        <v>430</v>
      </c>
      <c r="C14" s="421"/>
      <c r="D14" s="421"/>
      <c r="E14" s="421"/>
      <c r="F14" s="422"/>
      <c r="G14" s="422"/>
      <c r="H14" s="422"/>
      <c r="J14" s="31"/>
      <c r="K14" s="31"/>
    </row>
    <row r="15" spans="1:11" ht="16.5" customHeight="1" thickBot="1">
      <c r="A15" s="2"/>
      <c r="B15" s="131" t="s">
        <v>60</v>
      </c>
      <c r="C15" s="418">
        <v>22413252</v>
      </c>
      <c r="D15" s="418">
        <v>6044273</v>
      </c>
      <c r="E15" s="418">
        <v>20650467</v>
      </c>
      <c r="F15" s="418">
        <v>66515360</v>
      </c>
      <c r="G15" s="418">
        <v>46865870</v>
      </c>
      <c r="H15" s="419">
        <f>G15+F15+E15+D15+C15</f>
        <v>162489222</v>
      </c>
      <c r="J15" s="82"/>
      <c r="K15" s="31"/>
    </row>
    <row r="16" spans="1:10" ht="16.5" customHeight="1" thickBot="1">
      <c r="A16" s="2"/>
      <c r="B16" s="131" t="s">
        <v>112</v>
      </c>
      <c r="C16" s="418">
        <v>-54139851</v>
      </c>
      <c r="D16" s="418">
        <v>-3348346</v>
      </c>
      <c r="E16" s="418">
        <v>10820169</v>
      </c>
      <c r="F16" s="418">
        <v>40814948</v>
      </c>
      <c r="G16" s="418">
        <v>40450280</v>
      </c>
      <c r="H16" s="419">
        <f>H15-H12</f>
        <v>34597200</v>
      </c>
      <c r="J16" s="31"/>
    </row>
    <row r="17" spans="2:8" ht="12.75" customHeight="1">
      <c r="B17" s="423"/>
      <c r="C17" s="424"/>
      <c r="D17" s="424"/>
      <c r="E17" s="423"/>
      <c r="F17" s="425"/>
      <c r="G17" s="425"/>
      <c r="H17" s="425"/>
    </row>
    <row r="18" spans="2:8" ht="12.75" customHeight="1">
      <c r="B18" s="423"/>
      <c r="C18" s="424"/>
      <c r="D18" s="424"/>
      <c r="E18" s="423"/>
      <c r="F18" s="425"/>
      <c r="G18" s="425"/>
      <c r="H18" s="425"/>
    </row>
    <row r="19" spans="1:8" s="11" customFormat="1" ht="27.75" customHeight="1">
      <c r="A19" s="10"/>
      <c r="B19" s="712" t="s">
        <v>362</v>
      </c>
      <c r="C19" s="713" t="s">
        <v>115</v>
      </c>
      <c r="D19" s="713"/>
      <c r="E19" s="426"/>
      <c r="F19" s="427"/>
      <c r="G19" s="427"/>
      <c r="H19" s="427"/>
    </row>
    <row r="20" spans="2:8" s="81" customFormat="1" ht="16.5" customHeight="1">
      <c r="B20" s="407"/>
      <c r="C20" s="340" t="s">
        <v>19</v>
      </c>
      <c r="D20" s="340" t="s">
        <v>64</v>
      </c>
      <c r="E20" s="340" t="s">
        <v>65</v>
      </c>
      <c r="F20" s="340" t="s">
        <v>66</v>
      </c>
      <c r="G20" s="340" t="s">
        <v>20</v>
      </c>
      <c r="H20" s="408" t="s">
        <v>215</v>
      </c>
    </row>
    <row r="21" spans="1:8" ht="16.5" customHeight="1">
      <c r="A21" s="2"/>
      <c r="B21" s="409" t="s">
        <v>183</v>
      </c>
      <c r="C21" s="410">
        <v>0</v>
      </c>
      <c r="D21" s="410">
        <v>0</v>
      </c>
      <c r="E21" s="410">
        <v>0</v>
      </c>
      <c r="F21" s="410">
        <v>0</v>
      </c>
      <c r="G21" s="410">
        <v>0</v>
      </c>
      <c r="H21" s="411">
        <f aca="true" t="shared" si="1" ref="H21:H26">SUM(C21:G21)</f>
        <v>0</v>
      </c>
    </row>
    <row r="22" spans="1:10" ht="16.5" customHeight="1">
      <c r="A22" s="2"/>
      <c r="B22" s="412" t="s">
        <v>184</v>
      </c>
      <c r="C22" s="179">
        <v>2851640</v>
      </c>
      <c r="D22" s="179">
        <v>96521</v>
      </c>
      <c r="E22" s="413">
        <v>3222019</v>
      </c>
      <c r="F22" s="413">
        <v>6185231</v>
      </c>
      <c r="G22" s="413">
        <v>0</v>
      </c>
      <c r="H22" s="414">
        <f t="shared" si="1"/>
        <v>12355411</v>
      </c>
      <c r="J22" s="31"/>
    </row>
    <row r="23" spans="1:10" ht="16.5" customHeight="1">
      <c r="A23" s="2"/>
      <c r="B23" s="412" t="s">
        <v>189</v>
      </c>
      <c r="C23" s="179">
        <v>63745088</v>
      </c>
      <c r="D23" s="179">
        <v>7217641</v>
      </c>
      <c r="E23" s="413">
        <v>6974481</v>
      </c>
      <c r="F23" s="413">
        <v>5357648</v>
      </c>
      <c r="G23" s="413">
        <v>4754575</v>
      </c>
      <c r="H23" s="414">
        <f t="shared" si="1"/>
        <v>88049433</v>
      </c>
      <c r="J23" s="31"/>
    </row>
    <row r="24" spans="1:10" ht="16.5" customHeight="1">
      <c r="A24" s="2"/>
      <c r="B24" s="412" t="s">
        <v>190</v>
      </c>
      <c r="C24" s="179">
        <v>5958</v>
      </c>
      <c r="D24" s="179">
        <v>15659</v>
      </c>
      <c r="E24" s="413">
        <v>576440</v>
      </c>
      <c r="F24" s="413">
        <v>5444067</v>
      </c>
      <c r="G24" s="413">
        <v>3865127</v>
      </c>
      <c r="H24" s="414">
        <f t="shared" si="1"/>
        <v>9907251</v>
      </c>
      <c r="J24" s="31"/>
    </row>
    <row r="25" spans="1:10" ht="16.5" customHeight="1">
      <c r="A25" s="2"/>
      <c r="B25" s="412" t="s">
        <v>121</v>
      </c>
      <c r="C25" s="179">
        <v>1018826</v>
      </c>
      <c r="D25" s="179">
        <v>1596</v>
      </c>
      <c r="E25" s="413">
        <v>39277</v>
      </c>
      <c r="F25" s="413">
        <v>1774492</v>
      </c>
      <c r="G25" s="413">
        <v>1441788</v>
      </c>
      <c r="H25" s="414">
        <f t="shared" si="1"/>
        <v>4275979</v>
      </c>
      <c r="J25" s="31"/>
    </row>
    <row r="26" spans="1:11" ht="16.5" customHeight="1" thickBot="1">
      <c r="A26" s="2"/>
      <c r="B26" s="415" t="s">
        <v>191</v>
      </c>
      <c r="C26" s="416">
        <v>1169584</v>
      </c>
      <c r="D26" s="416">
        <v>17687</v>
      </c>
      <c r="E26" s="416">
        <v>197087</v>
      </c>
      <c r="F26" s="416">
        <v>10046</v>
      </c>
      <c r="G26" s="416">
        <v>654</v>
      </c>
      <c r="H26" s="417">
        <f t="shared" si="1"/>
        <v>1395058</v>
      </c>
      <c r="J26" s="31"/>
      <c r="K26" s="31"/>
    </row>
    <row r="27" spans="1:11" ht="16.5" customHeight="1" thickBot="1">
      <c r="A27" s="2"/>
      <c r="B27" s="131" t="s">
        <v>5</v>
      </c>
      <c r="C27" s="418">
        <v>68791096</v>
      </c>
      <c r="D27" s="418">
        <v>7349104</v>
      </c>
      <c r="E27" s="418">
        <v>11009304</v>
      </c>
      <c r="F27" s="418">
        <v>18771484</v>
      </c>
      <c r="G27" s="418">
        <v>10062144</v>
      </c>
      <c r="H27" s="419">
        <f>SUM(H21:H26)</f>
        <v>115983132</v>
      </c>
      <c r="J27" s="82"/>
      <c r="K27" s="31"/>
    </row>
    <row r="28" spans="1:11" ht="8.25" customHeight="1">
      <c r="A28" s="2"/>
      <c r="B28" s="140"/>
      <c r="C28" s="420"/>
      <c r="D28" s="420"/>
      <c r="E28" s="420"/>
      <c r="F28" s="421"/>
      <c r="G28" s="421"/>
      <c r="H28" s="421"/>
      <c r="J28" s="31"/>
      <c r="K28" s="31"/>
    </row>
    <row r="29" spans="1:11" ht="23.25" customHeight="1" thickBot="1">
      <c r="A29" s="2"/>
      <c r="B29" s="428" t="s">
        <v>431</v>
      </c>
      <c r="C29" s="421"/>
      <c r="D29" s="421"/>
      <c r="E29" s="421"/>
      <c r="F29" s="422"/>
      <c r="G29" s="422"/>
      <c r="H29" s="422"/>
      <c r="J29" s="31"/>
      <c r="K29" s="31"/>
    </row>
    <row r="30" spans="1:11" ht="16.5" customHeight="1" thickBot="1">
      <c r="A30" s="2"/>
      <c r="B30" s="131" t="s">
        <v>60</v>
      </c>
      <c r="C30" s="418">
        <v>21446385</v>
      </c>
      <c r="D30" s="418">
        <v>5963310</v>
      </c>
      <c r="E30" s="418">
        <v>20516069</v>
      </c>
      <c r="F30" s="418">
        <v>51501499</v>
      </c>
      <c r="G30" s="418">
        <v>46524777</v>
      </c>
      <c r="H30" s="419">
        <f>G30+F30+E30+D30+C30</f>
        <v>145952040</v>
      </c>
      <c r="J30" s="82"/>
      <c r="K30" s="31"/>
    </row>
    <row r="31" spans="1:10" ht="16.5" customHeight="1" thickBot="1">
      <c r="A31" s="2"/>
      <c r="B31" s="131" t="s">
        <v>112</v>
      </c>
      <c r="C31" s="418">
        <v>-47344711</v>
      </c>
      <c r="D31" s="418">
        <v>-1385794</v>
      </c>
      <c r="E31" s="418">
        <v>9506765</v>
      </c>
      <c r="F31" s="418">
        <v>32730015</v>
      </c>
      <c r="G31" s="418">
        <v>36462633</v>
      </c>
      <c r="H31" s="419">
        <f>H30-H27</f>
        <v>29968908</v>
      </c>
      <c r="J31" s="31"/>
    </row>
    <row r="32" spans="1:8" ht="10.5">
      <c r="A32" s="2"/>
      <c r="B32" s="83"/>
      <c r="C32" s="84"/>
      <c r="D32" s="84"/>
      <c r="E32" s="84"/>
      <c r="F32" s="84"/>
      <c r="G32" s="84"/>
      <c r="H32" s="84"/>
    </row>
    <row r="33" spans="1:8" ht="10.5">
      <c r="A33" s="2"/>
      <c r="B33" s="83"/>
      <c r="C33" s="84"/>
      <c r="D33" s="84"/>
      <c r="E33" s="84"/>
      <c r="F33" s="84"/>
      <c r="G33" s="84"/>
      <c r="H33" s="84"/>
    </row>
    <row r="34" spans="1:8" ht="10.5">
      <c r="A34" s="2"/>
      <c r="B34" s="83"/>
      <c r="C34" s="84"/>
      <c r="D34" s="84"/>
      <c r="E34" s="84"/>
      <c r="F34" s="84"/>
      <c r="G34" s="84"/>
      <c r="H34" s="84"/>
    </row>
    <row r="35" spans="1:2" ht="10.5">
      <c r="A35" s="2"/>
      <c r="B35" s="2"/>
    </row>
    <row r="36" spans="1:8" ht="10.5">
      <c r="A36" s="2"/>
      <c r="B36" s="2"/>
      <c r="C36" s="18"/>
      <c r="D36" s="18"/>
      <c r="E36" s="18"/>
      <c r="F36" s="18"/>
      <c r="G36" s="18"/>
      <c r="H36" s="18"/>
    </row>
    <row r="37" spans="3:8" ht="10.5">
      <c r="C37" s="85"/>
      <c r="D37" s="86"/>
      <c r="E37" s="85"/>
      <c r="F37" s="85"/>
      <c r="G37" s="85"/>
      <c r="H37" s="85"/>
    </row>
    <row r="38" spans="3:8" ht="10.5">
      <c r="C38" s="85"/>
      <c r="D38" s="86"/>
      <c r="E38" s="85"/>
      <c r="F38" s="85"/>
      <c r="G38" s="85"/>
      <c r="H38" s="85"/>
    </row>
    <row r="39" spans="3:8" ht="10.5">
      <c r="C39" s="85"/>
      <c r="D39" s="86"/>
      <c r="E39" s="85"/>
      <c r="F39" s="85"/>
      <c r="G39" s="85"/>
      <c r="H39" s="85"/>
    </row>
    <row r="40" spans="3:8" ht="10.5">
      <c r="C40" s="85"/>
      <c r="D40" s="86"/>
      <c r="E40" s="85"/>
      <c r="F40" s="85"/>
      <c r="G40" s="85"/>
      <c r="H40" s="85"/>
    </row>
    <row r="41" spans="3:8" ht="10.5">
      <c r="C41" s="85"/>
      <c r="D41" s="86"/>
      <c r="E41" s="85"/>
      <c r="F41" s="85"/>
      <c r="G41" s="85"/>
      <c r="H41" s="85"/>
    </row>
    <row r="42" spans="3:8" ht="10.5">
      <c r="C42" s="85"/>
      <c r="D42" s="86"/>
      <c r="E42" s="85"/>
      <c r="F42" s="85"/>
      <c r="G42" s="85"/>
      <c r="H42" s="85"/>
    </row>
    <row r="43" spans="3:8" ht="10.5">
      <c r="C43" s="85"/>
      <c r="D43" s="86"/>
      <c r="E43" s="85"/>
      <c r="F43" s="85"/>
      <c r="G43" s="85"/>
      <c r="H43" s="85"/>
    </row>
    <row r="44" spans="3:8" ht="10.5">
      <c r="C44" s="85"/>
      <c r="D44" s="86"/>
      <c r="E44" s="85"/>
      <c r="F44" s="85"/>
      <c r="G44" s="85"/>
      <c r="H44" s="85"/>
    </row>
    <row r="45" spans="3:8" ht="10.5">
      <c r="C45" s="85"/>
      <c r="D45" s="86"/>
      <c r="E45" s="85"/>
      <c r="F45" s="85"/>
      <c r="G45" s="85"/>
      <c r="H45" s="85"/>
    </row>
    <row r="46" spans="3:8" ht="10.5">
      <c r="C46" s="85"/>
      <c r="D46" s="86"/>
      <c r="E46" s="85"/>
      <c r="F46" s="85"/>
      <c r="G46" s="85"/>
      <c r="H46" s="85"/>
    </row>
    <row r="47" spans="3:8" ht="10.5">
      <c r="C47" s="85"/>
      <c r="D47" s="86"/>
      <c r="E47" s="85"/>
      <c r="F47" s="85"/>
      <c r="G47" s="85"/>
      <c r="H47" s="85"/>
    </row>
    <row r="48" spans="3:8" ht="10.5">
      <c r="C48" s="85"/>
      <c r="D48" s="86"/>
      <c r="E48" s="85"/>
      <c r="F48" s="85"/>
      <c r="G48" s="85"/>
      <c r="H48" s="85"/>
    </row>
    <row r="49" spans="3:8" ht="10.5">
      <c r="C49" s="85"/>
      <c r="D49" s="86"/>
      <c r="E49" s="85"/>
      <c r="F49" s="85"/>
      <c r="G49" s="85"/>
      <c r="H49" s="85"/>
    </row>
    <row r="50" spans="3:8" ht="10.5">
      <c r="C50" s="85"/>
      <c r="D50" s="86"/>
      <c r="E50" s="85"/>
      <c r="F50" s="85"/>
      <c r="G50" s="85"/>
      <c r="H50" s="85"/>
    </row>
    <row r="51" spans="3:8" ht="10.5">
      <c r="C51" s="85"/>
      <c r="D51" s="86"/>
      <c r="E51" s="85"/>
      <c r="F51" s="85"/>
      <c r="G51" s="85"/>
      <c r="H51" s="85"/>
    </row>
    <row r="52" spans="3:8" ht="10.5">
      <c r="C52" s="85"/>
      <c r="D52" s="86"/>
      <c r="E52" s="85"/>
      <c r="F52" s="85"/>
      <c r="G52" s="85"/>
      <c r="H52" s="85"/>
    </row>
    <row r="53" spans="3:8" ht="10.5">
      <c r="C53" s="85"/>
      <c r="D53" s="86"/>
      <c r="E53" s="85"/>
      <c r="F53" s="85"/>
      <c r="G53" s="85"/>
      <c r="H53" s="85"/>
    </row>
    <row r="54" spans="3:8" ht="10.5">
      <c r="C54" s="85"/>
      <c r="D54" s="86"/>
      <c r="E54" s="85"/>
      <c r="F54" s="85"/>
      <c r="G54" s="85"/>
      <c r="H54" s="85"/>
    </row>
    <row r="55" spans="3:8" ht="10.5">
      <c r="C55" s="85"/>
      <c r="D55" s="86"/>
      <c r="E55" s="85"/>
      <c r="F55" s="85"/>
      <c r="G55" s="85"/>
      <c r="H55" s="85"/>
    </row>
    <row r="56" spans="3:8" ht="10.5">
      <c r="C56" s="85"/>
      <c r="D56" s="86"/>
      <c r="E56" s="85"/>
      <c r="F56" s="85"/>
      <c r="G56" s="85"/>
      <c r="H56" s="85"/>
    </row>
    <row r="57" spans="3:8" ht="10.5">
      <c r="C57" s="85"/>
      <c r="D57" s="86"/>
      <c r="E57" s="85"/>
      <c r="F57" s="85"/>
      <c r="G57" s="85"/>
      <c r="H57" s="85"/>
    </row>
    <row r="58" spans="3:8" ht="10.5">
      <c r="C58" s="85"/>
      <c r="D58" s="86"/>
      <c r="E58" s="85"/>
      <c r="F58" s="85"/>
      <c r="G58" s="85"/>
      <c r="H58" s="85"/>
    </row>
    <row r="59" spans="3:8" ht="10.5">
      <c r="C59" s="85"/>
      <c r="D59" s="86"/>
      <c r="E59" s="85"/>
      <c r="F59" s="85"/>
      <c r="G59" s="85"/>
      <c r="H59" s="85"/>
    </row>
    <row r="60" spans="3:8" ht="10.5">
      <c r="C60" s="85"/>
      <c r="D60" s="86"/>
      <c r="E60" s="85"/>
      <c r="F60" s="85"/>
      <c r="G60" s="85"/>
      <c r="H60" s="85"/>
    </row>
    <row r="61" spans="3:8" ht="10.5">
      <c r="C61" s="85"/>
      <c r="D61" s="86"/>
      <c r="E61" s="85"/>
      <c r="F61" s="85"/>
      <c r="G61" s="85"/>
      <c r="H61" s="85"/>
    </row>
    <row r="62" spans="3:8" ht="10.5">
      <c r="C62" s="85"/>
      <c r="D62" s="86"/>
      <c r="E62" s="85"/>
      <c r="F62" s="85"/>
      <c r="G62" s="85"/>
      <c r="H62" s="85"/>
    </row>
    <row r="63" spans="3:8" ht="10.5">
      <c r="C63" s="85"/>
      <c r="D63" s="86"/>
      <c r="E63" s="85"/>
      <c r="F63" s="85"/>
      <c r="G63" s="85"/>
      <c r="H63" s="85"/>
    </row>
    <row r="64" spans="3:8" ht="10.5">
      <c r="C64" s="85"/>
      <c r="D64" s="86"/>
      <c r="E64" s="85"/>
      <c r="F64" s="85"/>
      <c r="G64" s="85"/>
      <c r="H64" s="85"/>
    </row>
    <row r="65" spans="3:8" ht="10.5">
      <c r="C65" s="85"/>
      <c r="D65" s="86"/>
      <c r="E65" s="85"/>
      <c r="F65" s="85"/>
      <c r="G65" s="85"/>
      <c r="H65" s="85"/>
    </row>
    <row r="66" spans="3:8" ht="10.5">
      <c r="C66" s="85"/>
      <c r="D66" s="86"/>
      <c r="E66" s="85"/>
      <c r="F66" s="85"/>
      <c r="G66" s="85"/>
      <c r="H66" s="85"/>
    </row>
    <row r="67" spans="3:8" ht="10.5">
      <c r="C67" s="85"/>
      <c r="D67" s="86"/>
      <c r="E67" s="85"/>
      <c r="F67" s="85"/>
      <c r="G67" s="85"/>
      <c r="H67" s="85"/>
    </row>
    <row r="68" spans="3:8" ht="10.5">
      <c r="C68" s="85"/>
      <c r="D68" s="86"/>
      <c r="E68" s="85"/>
      <c r="F68" s="85"/>
      <c r="G68" s="85"/>
      <c r="H68" s="85"/>
    </row>
    <row r="69" spans="3:8" ht="10.5">
      <c r="C69" s="85"/>
      <c r="D69" s="86"/>
      <c r="E69" s="85"/>
      <c r="F69" s="85"/>
      <c r="G69" s="85"/>
      <c r="H69" s="85"/>
    </row>
    <row r="70" spans="3:8" ht="10.5">
      <c r="C70" s="85"/>
      <c r="D70" s="86"/>
      <c r="E70" s="85"/>
      <c r="F70" s="85"/>
      <c r="G70" s="85"/>
      <c r="H70" s="85"/>
    </row>
    <row r="71" spans="3:8" ht="10.5">
      <c r="C71" s="85"/>
      <c r="D71" s="86"/>
      <c r="E71" s="85"/>
      <c r="F71" s="85"/>
      <c r="G71" s="85"/>
      <c r="H71" s="85"/>
    </row>
    <row r="72" spans="3:8" ht="10.5">
      <c r="C72" s="85"/>
      <c r="D72" s="86"/>
      <c r="E72" s="85"/>
      <c r="F72" s="85"/>
      <c r="G72" s="85"/>
      <c r="H72" s="85"/>
    </row>
    <row r="73" spans="3:8" ht="10.5">
      <c r="C73" s="85"/>
      <c r="D73" s="86"/>
      <c r="E73" s="85"/>
      <c r="F73" s="85"/>
      <c r="G73" s="85"/>
      <c r="H73" s="85"/>
    </row>
    <row r="74" spans="3:8" ht="10.5">
      <c r="C74" s="85"/>
      <c r="D74" s="86"/>
      <c r="E74" s="85"/>
      <c r="F74" s="85"/>
      <c r="G74" s="85"/>
      <c r="H74" s="85"/>
    </row>
    <row r="75" spans="3:8" ht="10.5">
      <c r="C75" s="85"/>
      <c r="D75" s="86"/>
      <c r="E75" s="85"/>
      <c r="F75" s="85"/>
      <c r="G75" s="85"/>
      <c r="H75" s="85"/>
    </row>
    <row r="76" spans="3:8" ht="10.5">
      <c r="C76" s="85"/>
      <c r="D76" s="86"/>
      <c r="E76" s="85"/>
      <c r="F76" s="85"/>
      <c r="G76" s="85"/>
      <c r="H76" s="85"/>
    </row>
    <row r="77" spans="3:8" ht="10.5">
      <c r="C77" s="85"/>
      <c r="D77" s="86"/>
      <c r="E77" s="85"/>
      <c r="F77" s="85"/>
      <c r="G77" s="85"/>
      <c r="H77" s="85"/>
    </row>
    <row r="78" spans="3:8" ht="10.5">
      <c r="C78" s="85"/>
      <c r="D78" s="86"/>
      <c r="E78" s="85"/>
      <c r="F78" s="85"/>
      <c r="G78" s="85"/>
      <c r="H78" s="85"/>
    </row>
    <row r="79" spans="3:8" ht="10.5">
      <c r="C79" s="85"/>
      <c r="D79" s="86"/>
      <c r="E79" s="85"/>
      <c r="F79" s="85"/>
      <c r="G79" s="85"/>
      <c r="H79" s="85"/>
    </row>
    <row r="80" spans="3:8" ht="10.5">
      <c r="C80" s="85"/>
      <c r="D80" s="86"/>
      <c r="E80" s="85"/>
      <c r="F80" s="85"/>
      <c r="G80" s="85"/>
      <c r="H80" s="85"/>
    </row>
    <row r="81" spans="3:8" ht="10.5">
      <c r="C81" s="85"/>
      <c r="D81" s="86"/>
      <c r="E81" s="85"/>
      <c r="F81" s="85"/>
      <c r="G81" s="85"/>
      <c r="H81" s="85"/>
    </row>
    <row r="82" spans="3:8" ht="10.5">
      <c r="C82" s="85"/>
      <c r="D82" s="86"/>
      <c r="E82" s="85"/>
      <c r="F82" s="85"/>
      <c r="G82" s="85"/>
      <c r="H82" s="85"/>
    </row>
    <row r="83" spans="3:8" ht="10.5">
      <c r="C83" s="85"/>
      <c r="D83" s="86"/>
      <c r="E83" s="85"/>
      <c r="F83" s="85"/>
      <c r="G83" s="85"/>
      <c r="H83" s="85"/>
    </row>
    <row r="84" spans="3:8" ht="10.5">
      <c r="C84" s="85"/>
      <c r="D84" s="86"/>
      <c r="E84" s="85"/>
      <c r="F84" s="85"/>
      <c r="G84" s="85"/>
      <c r="H84" s="85"/>
    </row>
    <row r="85" spans="3:8" ht="10.5">
      <c r="C85" s="85"/>
      <c r="D85" s="86"/>
      <c r="E85" s="85"/>
      <c r="F85" s="85"/>
      <c r="G85" s="85"/>
      <c r="H85" s="85"/>
    </row>
    <row r="86" spans="3:8" ht="10.5">
      <c r="C86" s="85"/>
      <c r="D86" s="86"/>
      <c r="E86" s="85"/>
      <c r="F86" s="85"/>
      <c r="G86" s="85"/>
      <c r="H86" s="85"/>
    </row>
    <row r="87" spans="3:8" ht="10.5">
      <c r="C87" s="85"/>
      <c r="D87" s="86"/>
      <c r="E87" s="85"/>
      <c r="F87" s="85"/>
      <c r="G87" s="85"/>
      <c r="H87" s="85"/>
    </row>
    <row r="88" spans="3:8" ht="10.5">
      <c r="C88" s="85"/>
      <c r="D88" s="86"/>
      <c r="E88" s="85"/>
      <c r="F88" s="85"/>
      <c r="G88" s="85"/>
      <c r="H88" s="85"/>
    </row>
    <row r="89" spans="3:8" ht="10.5">
      <c r="C89" s="85"/>
      <c r="D89" s="86"/>
      <c r="E89" s="85"/>
      <c r="F89" s="85"/>
      <c r="G89" s="85"/>
      <c r="H89" s="85"/>
    </row>
    <row r="90" spans="3:8" ht="10.5">
      <c r="C90" s="85"/>
      <c r="D90" s="86"/>
      <c r="E90" s="85"/>
      <c r="F90" s="85"/>
      <c r="G90" s="85"/>
      <c r="H90" s="85"/>
    </row>
    <row r="91" spans="3:8" ht="10.5">
      <c r="C91" s="85"/>
      <c r="D91" s="86"/>
      <c r="E91" s="85"/>
      <c r="F91" s="85"/>
      <c r="G91" s="85"/>
      <c r="H91" s="85"/>
    </row>
    <row r="92" spans="3:8" ht="10.5">
      <c r="C92" s="85"/>
      <c r="D92" s="86"/>
      <c r="E92" s="85"/>
      <c r="F92" s="85"/>
      <c r="G92" s="85"/>
      <c r="H92" s="85"/>
    </row>
    <row r="93" spans="3:8" ht="10.5">
      <c r="C93" s="85"/>
      <c r="D93" s="86"/>
      <c r="E93" s="85"/>
      <c r="F93" s="85"/>
      <c r="G93" s="85"/>
      <c r="H93" s="85"/>
    </row>
    <row r="94" spans="3:8" ht="10.5">
      <c r="C94" s="85"/>
      <c r="D94" s="86"/>
      <c r="E94" s="85"/>
      <c r="F94" s="85"/>
      <c r="G94" s="85"/>
      <c r="H94" s="85"/>
    </row>
    <row r="95" spans="3:8" ht="10.5">
      <c r="C95" s="85"/>
      <c r="D95" s="86"/>
      <c r="E95" s="85"/>
      <c r="F95" s="85"/>
      <c r="G95" s="85"/>
      <c r="H95" s="85"/>
    </row>
    <row r="96" spans="3:8" ht="10.5">
      <c r="C96" s="85"/>
      <c r="D96" s="86"/>
      <c r="E96" s="85"/>
      <c r="F96" s="85"/>
      <c r="G96" s="85"/>
      <c r="H96" s="85"/>
    </row>
    <row r="97" spans="3:8" ht="10.5">
      <c r="C97" s="85"/>
      <c r="D97" s="86"/>
      <c r="E97" s="85"/>
      <c r="F97" s="85"/>
      <c r="G97" s="85"/>
      <c r="H97" s="85"/>
    </row>
    <row r="98" spans="3:8" ht="10.5">
      <c r="C98" s="85"/>
      <c r="D98" s="86"/>
      <c r="E98" s="85"/>
      <c r="F98" s="85"/>
      <c r="G98" s="85"/>
      <c r="H98" s="85"/>
    </row>
    <row r="99" spans="3:8" ht="10.5">
      <c r="C99" s="85"/>
      <c r="D99" s="86"/>
      <c r="E99" s="85"/>
      <c r="F99" s="85"/>
      <c r="G99" s="85"/>
      <c r="H99" s="85"/>
    </row>
    <row r="100" spans="3:8" ht="10.5">
      <c r="C100" s="85"/>
      <c r="D100" s="86"/>
      <c r="E100" s="85"/>
      <c r="F100" s="85"/>
      <c r="G100" s="85"/>
      <c r="H100" s="85"/>
    </row>
    <row r="101" spans="3:8" ht="10.5">
      <c r="C101" s="85"/>
      <c r="D101" s="86"/>
      <c r="E101" s="85"/>
      <c r="F101" s="85"/>
      <c r="G101" s="85"/>
      <c r="H101" s="85"/>
    </row>
    <row r="102" spans="3:8" ht="10.5">
      <c r="C102" s="85"/>
      <c r="D102" s="86"/>
      <c r="E102" s="85"/>
      <c r="F102" s="85"/>
      <c r="G102" s="85"/>
      <c r="H102" s="85"/>
    </row>
    <row r="103" spans="3:8" ht="10.5">
      <c r="C103" s="85"/>
      <c r="D103" s="86"/>
      <c r="E103" s="85"/>
      <c r="F103" s="85"/>
      <c r="G103" s="85"/>
      <c r="H103" s="85"/>
    </row>
    <row r="104" spans="3:8" ht="10.5">
      <c r="C104" s="85"/>
      <c r="D104" s="86"/>
      <c r="E104" s="85"/>
      <c r="F104" s="85"/>
      <c r="G104" s="85"/>
      <c r="H104" s="85"/>
    </row>
    <row r="105" spans="3:8" ht="10.5">
      <c r="C105" s="85"/>
      <c r="D105" s="86"/>
      <c r="E105" s="85"/>
      <c r="F105" s="85"/>
      <c r="G105" s="85"/>
      <c r="H105" s="85"/>
    </row>
    <row r="106" spans="3:8" ht="10.5">
      <c r="C106" s="85"/>
      <c r="D106" s="86"/>
      <c r="E106" s="85"/>
      <c r="F106" s="85"/>
      <c r="G106" s="85"/>
      <c r="H106" s="85"/>
    </row>
    <row r="107" spans="3:8" ht="10.5">
      <c r="C107" s="85"/>
      <c r="D107" s="86"/>
      <c r="E107" s="85"/>
      <c r="F107" s="85"/>
      <c r="G107" s="85"/>
      <c r="H107" s="85"/>
    </row>
    <row r="108" spans="3:8" ht="10.5">
      <c r="C108" s="85"/>
      <c r="D108" s="86"/>
      <c r="E108" s="85"/>
      <c r="F108" s="85"/>
      <c r="G108" s="85"/>
      <c r="H108" s="85"/>
    </row>
    <row r="109" spans="3:8" ht="10.5">
      <c r="C109" s="85"/>
      <c r="D109" s="86"/>
      <c r="E109" s="85"/>
      <c r="F109" s="85"/>
      <c r="G109" s="85"/>
      <c r="H109" s="85"/>
    </row>
    <row r="110" spans="3:8" ht="10.5">
      <c r="C110" s="85"/>
      <c r="D110" s="86"/>
      <c r="E110" s="85"/>
      <c r="F110" s="85"/>
      <c r="G110" s="85"/>
      <c r="H110" s="85"/>
    </row>
    <row r="111" spans="3:8" ht="10.5">
      <c r="C111" s="85"/>
      <c r="D111" s="86"/>
      <c r="E111" s="85"/>
      <c r="F111" s="85"/>
      <c r="G111" s="85"/>
      <c r="H111" s="85"/>
    </row>
    <row r="112" spans="3:8" ht="10.5">
      <c r="C112" s="85"/>
      <c r="D112" s="86"/>
      <c r="E112" s="85"/>
      <c r="F112" s="85"/>
      <c r="G112" s="85"/>
      <c r="H112" s="85"/>
    </row>
    <row r="113" spans="3:8" ht="10.5">
      <c r="C113" s="85"/>
      <c r="D113" s="86"/>
      <c r="E113" s="85"/>
      <c r="F113" s="85"/>
      <c r="G113" s="85"/>
      <c r="H113" s="85"/>
    </row>
    <row r="114" spans="3:8" ht="10.5">
      <c r="C114" s="85"/>
      <c r="D114" s="86"/>
      <c r="E114" s="85"/>
      <c r="F114" s="85"/>
      <c r="G114" s="85"/>
      <c r="H114" s="85"/>
    </row>
    <row r="115" spans="3:8" ht="10.5">
      <c r="C115" s="85"/>
      <c r="D115" s="86"/>
      <c r="E115" s="85"/>
      <c r="F115" s="85"/>
      <c r="G115" s="85"/>
      <c r="H115" s="85"/>
    </row>
    <row r="116" spans="3:8" ht="10.5">
      <c r="C116" s="85"/>
      <c r="D116" s="86"/>
      <c r="E116" s="85"/>
      <c r="F116" s="85"/>
      <c r="G116" s="85"/>
      <c r="H116" s="85"/>
    </row>
    <row r="117" spans="3:8" ht="10.5">
      <c r="C117" s="85"/>
      <c r="D117" s="86"/>
      <c r="E117" s="85"/>
      <c r="F117" s="85"/>
      <c r="G117" s="85"/>
      <c r="H117" s="85"/>
    </row>
    <row r="118" spans="3:8" ht="10.5">
      <c r="C118" s="85"/>
      <c r="D118" s="86"/>
      <c r="E118" s="85"/>
      <c r="F118" s="85"/>
      <c r="G118" s="85"/>
      <c r="H118" s="85"/>
    </row>
    <row r="119" spans="3:8" ht="10.5">
      <c r="C119" s="85"/>
      <c r="D119" s="86"/>
      <c r="E119" s="85"/>
      <c r="F119" s="85"/>
      <c r="G119" s="85"/>
      <c r="H119" s="85"/>
    </row>
    <row r="120" spans="3:8" ht="10.5">
      <c r="C120" s="85"/>
      <c r="D120" s="86"/>
      <c r="E120" s="85"/>
      <c r="F120" s="85"/>
      <c r="G120" s="85"/>
      <c r="H120" s="85"/>
    </row>
    <row r="121" spans="3:8" ht="10.5">
      <c r="C121" s="85"/>
      <c r="D121" s="86"/>
      <c r="E121" s="85"/>
      <c r="F121" s="85"/>
      <c r="G121" s="85"/>
      <c r="H121" s="85"/>
    </row>
    <row r="122" spans="3:8" ht="10.5">
      <c r="C122" s="85"/>
      <c r="D122" s="86"/>
      <c r="E122" s="85"/>
      <c r="F122" s="85"/>
      <c r="G122" s="85"/>
      <c r="H122" s="85"/>
    </row>
    <row r="123" spans="3:8" ht="10.5">
      <c r="C123" s="85"/>
      <c r="D123" s="86"/>
      <c r="E123" s="85"/>
      <c r="F123" s="85"/>
      <c r="G123" s="85"/>
      <c r="H123" s="85"/>
    </row>
    <row r="124" spans="3:8" ht="10.5">
      <c r="C124" s="85"/>
      <c r="D124" s="86"/>
      <c r="E124" s="85"/>
      <c r="F124" s="85"/>
      <c r="G124" s="85"/>
      <c r="H124" s="85"/>
    </row>
    <row r="125" spans="3:8" ht="10.5">
      <c r="C125" s="85"/>
      <c r="D125" s="86"/>
      <c r="E125" s="85"/>
      <c r="F125" s="85"/>
      <c r="G125" s="85"/>
      <c r="H125" s="85"/>
    </row>
    <row r="126" spans="3:8" ht="10.5">
      <c r="C126" s="85"/>
      <c r="D126" s="86"/>
      <c r="E126" s="85"/>
      <c r="F126" s="85"/>
      <c r="G126" s="85"/>
      <c r="H126" s="85"/>
    </row>
    <row r="127" spans="3:8" ht="10.5">
      <c r="C127" s="85"/>
      <c r="D127" s="86"/>
      <c r="E127" s="85"/>
      <c r="F127" s="85"/>
      <c r="G127" s="85"/>
      <c r="H127" s="85"/>
    </row>
    <row r="128" spans="3:8" ht="10.5">
      <c r="C128" s="85"/>
      <c r="D128" s="86"/>
      <c r="E128" s="85"/>
      <c r="F128" s="85"/>
      <c r="G128" s="85"/>
      <c r="H128" s="85"/>
    </row>
    <row r="129" spans="3:8" ht="10.5">
      <c r="C129" s="85"/>
      <c r="D129" s="86"/>
      <c r="E129" s="85"/>
      <c r="F129" s="85"/>
      <c r="G129" s="85"/>
      <c r="H129" s="85"/>
    </row>
    <row r="130" spans="3:8" ht="10.5">
      <c r="C130" s="85"/>
      <c r="D130" s="86"/>
      <c r="E130" s="85"/>
      <c r="F130" s="85"/>
      <c r="G130" s="85"/>
      <c r="H130" s="85"/>
    </row>
    <row r="131" spans="3:8" ht="10.5">
      <c r="C131" s="85"/>
      <c r="D131" s="86"/>
      <c r="E131" s="85"/>
      <c r="F131" s="85"/>
      <c r="G131" s="85"/>
      <c r="H131" s="85"/>
    </row>
    <row r="132" spans="3:8" ht="10.5">
      <c r="C132" s="85"/>
      <c r="D132" s="86"/>
      <c r="E132" s="85"/>
      <c r="F132" s="85"/>
      <c r="G132" s="85"/>
      <c r="H132" s="85"/>
    </row>
    <row r="133" spans="3:8" ht="10.5">
      <c r="C133" s="85"/>
      <c r="D133" s="86"/>
      <c r="E133" s="85"/>
      <c r="F133" s="85"/>
      <c r="G133" s="85"/>
      <c r="H133" s="85"/>
    </row>
    <row r="134" spans="3:8" ht="10.5">
      <c r="C134" s="85"/>
      <c r="D134" s="86"/>
      <c r="E134" s="85"/>
      <c r="F134" s="85"/>
      <c r="G134" s="85"/>
      <c r="H134" s="85"/>
    </row>
    <row r="135" spans="3:8" ht="10.5">
      <c r="C135" s="85"/>
      <c r="D135" s="86"/>
      <c r="E135" s="85"/>
      <c r="F135" s="85"/>
      <c r="G135" s="85"/>
      <c r="H135" s="85"/>
    </row>
    <row r="136" spans="3:8" ht="10.5">
      <c r="C136" s="85"/>
      <c r="D136" s="86"/>
      <c r="E136" s="85"/>
      <c r="F136" s="85"/>
      <c r="G136" s="85"/>
      <c r="H136" s="85"/>
    </row>
    <row r="137" spans="3:8" ht="10.5">
      <c r="C137" s="85"/>
      <c r="D137" s="86"/>
      <c r="E137" s="85"/>
      <c r="F137" s="85"/>
      <c r="G137" s="85"/>
      <c r="H137" s="85"/>
    </row>
    <row r="138" spans="3:8" ht="10.5">
      <c r="C138" s="85"/>
      <c r="D138" s="86"/>
      <c r="E138" s="85"/>
      <c r="F138" s="85"/>
      <c r="G138" s="85"/>
      <c r="H138" s="85"/>
    </row>
    <row r="139" spans="3:8" ht="10.5">
      <c r="C139" s="85"/>
      <c r="D139" s="86"/>
      <c r="E139" s="85"/>
      <c r="F139" s="85"/>
      <c r="G139" s="85"/>
      <c r="H139" s="85"/>
    </row>
    <row r="140" spans="3:8" ht="10.5">
      <c r="C140" s="85"/>
      <c r="D140" s="86"/>
      <c r="E140" s="85"/>
      <c r="F140" s="85"/>
      <c r="G140" s="85"/>
      <c r="H140" s="85"/>
    </row>
    <row r="141" spans="3:8" ht="10.5">
      <c r="C141" s="85"/>
      <c r="D141" s="86"/>
      <c r="E141" s="85"/>
      <c r="F141" s="85"/>
      <c r="G141" s="85"/>
      <c r="H141" s="85"/>
    </row>
    <row r="142" spans="3:8" ht="10.5">
      <c r="C142" s="85"/>
      <c r="D142" s="86"/>
      <c r="E142" s="85"/>
      <c r="F142" s="85"/>
      <c r="G142" s="85"/>
      <c r="H142" s="85"/>
    </row>
    <row r="143" spans="3:8" ht="10.5">
      <c r="C143" s="85"/>
      <c r="D143" s="86"/>
      <c r="E143" s="85"/>
      <c r="F143" s="85"/>
      <c r="G143" s="85"/>
      <c r="H143" s="85"/>
    </row>
    <row r="144" spans="3:8" ht="10.5">
      <c r="C144" s="85"/>
      <c r="D144" s="86"/>
      <c r="E144" s="85"/>
      <c r="F144" s="85"/>
      <c r="G144" s="85"/>
      <c r="H144" s="85"/>
    </row>
    <row r="145" spans="3:8" ht="10.5">
      <c r="C145" s="85"/>
      <c r="D145" s="86"/>
      <c r="E145" s="85"/>
      <c r="F145" s="85"/>
      <c r="G145" s="85"/>
      <c r="H145" s="85"/>
    </row>
    <row r="146" spans="3:8" ht="10.5">
      <c r="C146" s="85"/>
      <c r="D146" s="86"/>
      <c r="E146" s="85"/>
      <c r="F146" s="85"/>
      <c r="G146" s="85"/>
      <c r="H146" s="85"/>
    </row>
    <row r="147" spans="3:8" ht="10.5">
      <c r="C147" s="85"/>
      <c r="D147" s="86"/>
      <c r="E147" s="85"/>
      <c r="F147" s="85"/>
      <c r="G147" s="85"/>
      <c r="H147" s="85"/>
    </row>
    <row r="148" spans="3:8" ht="10.5">
      <c r="C148" s="85"/>
      <c r="D148" s="86"/>
      <c r="E148" s="85"/>
      <c r="F148" s="85"/>
      <c r="G148" s="85"/>
      <c r="H148" s="85"/>
    </row>
    <row r="149" spans="3:8" ht="10.5">
      <c r="C149" s="85"/>
      <c r="D149" s="86"/>
      <c r="E149" s="85"/>
      <c r="F149" s="85"/>
      <c r="G149" s="85"/>
      <c r="H149" s="85"/>
    </row>
    <row r="150" spans="3:8" ht="10.5">
      <c r="C150" s="85"/>
      <c r="D150" s="86"/>
      <c r="E150" s="85"/>
      <c r="F150" s="85"/>
      <c r="G150" s="85"/>
      <c r="H150" s="85"/>
    </row>
    <row r="151" spans="3:8" ht="10.5">
      <c r="C151" s="85"/>
      <c r="D151" s="86"/>
      <c r="E151" s="85"/>
      <c r="F151" s="85"/>
      <c r="G151" s="85"/>
      <c r="H151" s="85"/>
    </row>
    <row r="152" spans="3:8" ht="10.5">
      <c r="C152" s="85"/>
      <c r="D152" s="86"/>
      <c r="E152" s="85"/>
      <c r="F152" s="85"/>
      <c r="G152" s="85"/>
      <c r="H152" s="85"/>
    </row>
    <row r="153" spans="3:8" ht="10.5">
      <c r="C153" s="85"/>
      <c r="D153" s="86"/>
      <c r="E153" s="85"/>
      <c r="F153" s="85"/>
      <c r="G153" s="85"/>
      <c r="H153" s="85"/>
    </row>
    <row r="154" spans="3:8" ht="10.5">
      <c r="C154" s="85"/>
      <c r="D154" s="86"/>
      <c r="E154" s="85"/>
      <c r="F154" s="85"/>
      <c r="G154" s="85"/>
      <c r="H154" s="85"/>
    </row>
    <row r="155" spans="3:8" ht="10.5">
      <c r="C155" s="85"/>
      <c r="D155" s="86"/>
      <c r="E155" s="85"/>
      <c r="F155" s="85"/>
      <c r="G155" s="85"/>
      <c r="H155" s="85"/>
    </row>
    <row r="156" spans="3:8" ht="10.5">
      <c r="C156" s="85"/>
      <c r="D156" s="86"/>
      <c r="E156" s="85"/>
      <c r="F156" s="85"/>
      <c r="G156" s="85"/>
      <c r="H156" s="85"/>
    </row>
    <row r="157" spans="3:8" ht="10.5">
      <c r="C157" s="85"/>
      <c r="D157" s="86"/>
      <c r="E157" s="85"/>
      <c r="F157" s="85"/>
      <c r="G157" s="85"/>
      <c r="H157" s="85"/>
    </row>
    <row r="158" spans="3:8" ht="10.5">
      <c r="C158" s="85"/>
      <c r="D158" s="86"/>
      <c r="E158" s="85"/>
      <c r="F158" s="85"/>
      <c r="G158" s="85"/>
      <c r="H158" s="85"/>
    </row>
    <row r="159" spans="3:8" ht="10.5">
      <c r="C159" s="85"/>
      <c r="D159" s="86"/>
      <c r="E159" s="85"/>
      <c r="F159" s="85"/>
      <c r="G159" s="85"/>
      <c r="H159" s="85"/>
    </row>
    <row r="160" spans="3:8" ht="10.5">
      <c r="C160" s="85"/>
      <c r="D160" s="86"/>
      <c r="E160" s="85"/>
      <c r="F160" s="85"/>
      <c r="G160" s="85"/>
      <c r="H160" s="85"/>
    </row>
    <row r="161" spans="3:8" ht="10.5">
      <c r="C161" s="85"/>
      <c r="D161" s="86"/>
      <c r="E161" s="85"/>
      <c r="F161" s="85"/>
      <c r="G161" s="85"/>
      <c r="H161" s="85"/>
    </row>
    <row r="162" spans="3:8" ht="10.5">
      <c r="C162" s="85"/>
      <c r="D162" s="86"/>
      <c r="E162" s="85"/>
      <c r="F162" s="85"/>
      <c r="G162" s="85"/>
      <c r="H162" s="85"/>
    </row>
    <row r="163" spans="3:8" ht="10.5">
      <c r="C163" s="85"/>
      <c r="D163" s="86"/>
      <c r="E163" s="85"/>
      <c r="F163" s="85"/>
      <c r="G163" s="85"/>
      <c r="H163" s="85"/>
    </row>
    <row r="164" spans="3:8" ht="10.5">
      <c r="C164" s="85"/>
      <c r="D164" s="86"/>
      <c r="E164" s="85"/>
      <c r="F164" s="85"/>
      <c r="G164" s="85"/>
      <c r="H164" s="85"/>
    </row>
    <row r="165" spans="3:8" ht="10.5">
      <c r="C165" s="85"/>
      <c r="D165" s="86"/>
      <c r="E165" s="85"/>
      <c r="F165" s="85"/>
      <c r="G165" s="85"/>
      <c r="H165" s="85"/>
    </row>
    <row r="166" spans="3:8" ht="10.5">
      <c r="C166" s="85"/>
      <c r="D166" s="86"/>
      <c r="E166" s="85"/>
      <c r="F166" s="85"/>
      <c r="G166" s="85"/>
      <c r="H166" s="85"/>
    </row>
    <row r="167" spans="3:8" ht="10.5">
      <c r="C167" s="85"/>
      <c r="D167" s="86"/>
      <c r="E167" s="85"/>
      <c r="F167" s="85"/>
      <c r="G167" s="85"/>
      <c r="H167" s="85"/>
    </row>
    <row r="168" spans="3:8" ht="10.5">
      <c r="C168" s="85"/>
      <c r="D168" s="86"/>
      <c r="E168" s="85"/>
      <c r="F168" s="85"/>
      <c r="G168" s="85"/>
      <c r="H168" s="85"/>
    </row>
    <row r="169" spans="3:8" ht="10.5">
      <c r="C169" s="85"/>
      <c r="D169" s="86"/>
      <c r="E169" s="85"/>
      <c r="F169" s="85"/>
      <c r="G169" s="85"/>
      <c r="H169" s="85"/>
    </row>
    <row r="170" spans="3:8" ht="10.5">
      <c r="C170" s="85"/>
      <c r="D170" s="86"/>
      <c r="E170" s="85"/>
      <c r="F170" s="85"/>
      <c r="G170" s="85"/>
      <c r="H170" s="85"/>
    </row>
    <row r="171" spans="3:8" ht="10.5">
      <c r="C171" s="85"/>
      <c r="D171" s="86"/>
      <c r="E171" s="85"/>
      <c r="F171" s="85"/>
      <c r="G171" s="85"/>
      <c r="H171" s="85"/>
    </row>
    <row r="172" spans="3:8" ht="10.5">
      <c r="C172" s="85"/>
      <c r="D172" s="86"/>
      <c r="E172" s="85"/>
      <c r="F172" s="85"/>
      <c r="G172" s="85"/>
      <c r="H172" s="85"/>
    </row>
    <row r="173" ht="10.5">
      <c r="D173" s="87"/>
    </row>
    <row r="174" ht="10.5">
      <c r="D174" s="87"/>
    </row>
    <row r="175" ht="10.5">
      <c r="D175" s="87"/>
    </row>
    <row r="176" ht="10.5">
      <c r="D176" s="87"/>
    </row>
    <row r="177" ht="10.5">
      <c r="D177" s="87"/>
    </row>
    <row r="178" ht="10.5">
      <c r="D178" s="87"/>
    </row>
    <row r="179" ht="10.5">
      <c r="D179" s="87"/>
    </row>
    <row r="180" ht="10.5">
      <c r="D180" s="87"/>
    </row>
    <row r="181" ht="10.5">
      <c r="D181" s="87"/>
    </row>
    <row r="182" ht="10.5">
      <c r="D182" s="87"/>
    </row>
    <row r="183" ht="10.5">
      <c r="D183" s="87"/>
    </row>
    <row r="184" ht="10.5">
      <c r="D184" s="87"/>
    </row>
    <row r="185" ht="10.5">
      <c r="D185" s="87"/>
    </row>
    <row r="186" ht="10.5">
      <c r="D186" s="87"/>
    </row>
    <row r="187" ht="10.5">
      <c r="D187" s="87"/>
    </row>
    <row r="188" ht="10.5">
      <c r="D188" s="87"/>
    </row>
    <row r="189" ht="10.5">
      <c r="D189" s="87"/>
    </row>
    <row r="190" ht="10.5">
      <c r="D190" s="87"/>
    </row>
    <row r="191" ht="10.5">
      <c r="D191" s="87"/>
    </row>
    <row r="192" ht="10.5">
      <c r="D192" s="87"/>
    </row>
    <row r="193" ht="10.5">
      <c r="D193" s="87"/>
    </row>
    <row r="194" ht="10.5">
      <c r="D194" s="87"/>
    </row>
    <row r="195" ht="10.5">
      <c r="D195" s="87"/>
    </row>
    <row r="196" ht="10.5">
      <c r="D196" s="87"/>
    </row>
    <row r="197" ht="10.5">
      <c r="D197" s="87"/>
    </row>
    <row r="198" ht="10.5">
      <c r="D198" s="87"/>
    </row>
    <row r="199" ht="10.5">
      <c r="D199" s="87"/>
    </row>
    <row r="200" ht="10.5">
      <c r="D200" s="87"/>
    </row>
    <row r="201" ht="10.5">
      <c r="D201" s="87"/>
    </row>
    <row r="202" ht="10.5">
      <c r="D202" s="87"/>
    </row>
    <row r="203" ht="10.5">
      <c r="D203" s="87"/>
    </row>
    <row r="204" ht="10.5">
      <c r="D204" s="87"/>
    </row>
    <row r="205" ht="10.5">
      <c r="D205" s="87"/>
    </row>
    <row r="206" ht="10.5">
      <c r="D206" s="87"/>
    </row>
    <row r="207" ht="10.5">
      <c r="D207" s="87"/>
    </row>
    <row r="208" ht="10.5">
      <c r="D208" s="87"/>
    </row>
    <row r="209" ht="10.5">
      <c r="D209" s="87"/>
    </row>
    <row r="210" ht="10.5">
      <c r="D210" s="87"/>
    </row>
    <row r="211" ht="10.5">
      <c r="D211" s="87"/>
    </row>
    <row r="212" ht="10.5">
      <c r="D212" s="87"/>
    </row>
    <row r="213" ht="10.5">
      <c r="D213" s="87"/>
    </row>
    <row r="214" ht="10.5">
      <c r="D214" s="87"/>
    </row>
    <row r="215" ht="10.5">
      <c r="D215" s="87"/>
    </row>
    <row r="216" ht="10.5">
      <c r="D216" s="87"/>
    </row>
    <row r="217" ht="10.5">
      <c r="D217" s="87"/>
    </row>
    <row r="218" ht="10.5">
      <c r="D218" s="87"/>
    </row>
    <row r="219" ht="10.5">
      <c r="D219" s="87"/>
    </row>
    <row r="220" ht="10.5">
      <c r="D220" s="87"/>
    </row>
    <row r="221" ht="10.5">
      <c r="D221" s="87"/>
    </row>
    <row r="222" ht="10.5">
      <c r="D222" s="87"/>
    </row>
    <row r="223" ht="10.5">
      <c r="D223" s="87"/>
    </row>
    <row r="224" ht="10.5">
      <c r="D224" s="87"/>
    </row>
    <row r="225" ht="10.5">
      <c r="D225" s="87"/>
    </row>
    <row r="226" ht="10.5">
      <c r="D226" s="87"/>
    </row>
    <row r="227" ht="10.5">
      <c r="D227" s="87"/>
    </row>
    <row r="228" ht="10.5">
      <c r="D228" s="87"/>
    </row>
    <row r="229" ht="10.5">
      <c r="D229" s="87"/>
    </row>
    <row r="230" ht="10.5">
      <c r="D230" s="87"/>
    </row>
    <row r="231" ht="10.5">
      <c r="D231" s="87"/>
    </row>
    <row r="232" ht="10.5">
      <c r="D232" s="87"/>
    </row>
    <row r="233" ht="10.5">
      <c r="D233" s="87"/>
    </row>
    <row r="234" ht="10.5">
      <c r="D234" s="87"/>
    </row>
    <row r="235" ht="10.5">
      <c r="D235" s="87"/>
    </row>
    <row r="236" ht="10.5">
      <c r="D236" s="87"/>
    </row>
    <row r="237" ht="10.5">
      <c r="D237" s="87"/>
    </row>
    <row r="238" ht="10.5">
      <c r="D238" s="87"/>
    </row>
    <row r="239" ht="10.5">
      <c r="D239" s="87"/>
    </row>
    <row r="240" ht="10.5">
      <c r="D240" s="87"/>
    </row>
    <row r="241" ht="10.5">
      <c r="D241" s="87"/>
    </row>
    <row r="242" ht="10.5">
      <c r="D242" s="87"/>
    </row>
    <row r="243" ht="10.5">
      <c r="D243" s="87"/>
    </row>
    <row r="244" ht="10.5">
      <c r="D244" s="87"/>
    </row>
    <row r="245" ht="10.5">
      <c r="D245" s="87"/>
    </row>
    <row r="246" ht="10.5">
      <c r="D246" s="87"/>
    </row>
    <row r="247" ht="10.5">
      <c r="D247" s="87"/>
    </row>
    <row r="248" ht="10.5">
      <c r="D248" s="87"/>
    </row>
    <row r="249" ht="10.5">
      <c r="D249" s="87"/>
    </row>
    <row r="250" ht="10.5">
      <c r="D250" s="87"/>
    </row>
    <row r="251" ht="10.5">
      <c r="D251" s="87"/>
    </row>
    <row r="252" ht="10.5">
      <c r="D252" s="87"/>
    </row>
    <row r="253" ht="10.5">
      <c r="D253" s="87"/>
    </row>
    <row r="254" ht="10.5">
      <c r="D254" s="87"/>
    </row>
    <row r="255" ht="10.5">
      <c r="D255" s="87"/>
    </row>
    <row r="256" ht="10.5">
      <c r="D256" s="87"/>
    </row>
    <row r="257" ht="10.5">
      <c r="D257" s="87"/>
    </row>
    <row r="258" ht="10.5">
      <c r="D258" s="87"/>
    </row>
    <row r="259" ht="10.5">
      <c r="D259" s="87"/>
    </row>
    <row r="260" ht="10.5">
      <c r="D260" s="87"/>
    </row>
    <row r="261" ht="10.5">
      <c r="D261" s="87"/>
    </row>
    <row r="262" ht="10.5">
      <c r="D262" s="87"/>
    </row>
    <row r="263" ht="10.5">
      <c r="D263" s="87"/>
    </row>
    <row r="264" ht="10.5">
      <c r="D264" s="87"/>
    </row>
    <row r="265" ht="10.5">
      <c r="D265" s="87"/>
    </row>
    <row r="266" ht="10.5">
      <c r="D266" s="87"/>
    </row>
    <row r="267" ht="10.5">
      <c r="D267" s="87"/>
    </row>
    <row r="268" ht="10.5">
      <c r="D268" s="87"/>
    </row>
    <row r="269" ht="10.5">
      <c r="D269" s="87"/>
    </row>
    <row r="270" ht="10.5">
      <c r="D270" s="87"/>
    </row>
    <row r="271" ht="10.5">
      <c r="D271" s="87"/>
    </row>
    <row r="272" ht="10.5">
      <c r="D272" s="87"/>
    </row>
    <row r="273" ht="10.5">
      <c r="D273" s="87"/>
    </row>
    <row r="274" ht="10.5">
      <c r="D274" s="87"/>
    </row>
    <row r="275" ht="10.5">
      <c r="D275" s="87"/>
    </row>
    <row r="276" ht="10.5">
      <c r="D276" s="87"/>
    </row>
    <row r="277" ht="10.5">
      <c r="D277" s="87"/>
    </row>
    <row r="278" ht="10.5">
      <c r="D278" s="87"/>
    </row>
    <row r="279" ht="10.5">
      <c r="D279" s="87"/>
    </row>
    <row r="280" ht="10.5">
      <c r="D280" s="87"/>
    </row>
    <row r="281" ht="10.5">
      <c r="D281" s="87"/>
    </row>
    <row r="282" ht="10.5">
      <c r="D282" s="87"/>
    </row>
    <row r="283" ht="10.5">
      <c r="D283" s="87"/>
    </row>
    <row r="284" ht="10.5">
      <c r="D284" s="87"/>
    </row>
    <row r="285" ht="10.5">
      <c r="D285" s="87"/>
    </row>
    <row r="286" ht="10.5">
      <c r="D286" s="87"/>
    </row>
    <row r="287" ht="10.5">
      <c r="D287" s="87"/>
    </row>
    <row r="288" ht="10.5">
      <c r="D288" s="87"/>
    </row>
    <row r="289" ht="10.5">
      <c r="D289" s="87"/>
    </row>
    <row r="290" ht="10.5">
      <c r="D290" s="87"/>
    </row>
    <row r="291" ht="10.5">
      <c r="D291" s="87"/>
    </row>
    <row r="292" ht="10.5">
      <c r="D292" s="87"/>
    </row>
    <row r="293" ht="10.5">
      <c r="D293" s="87"/>
    </row>
    <row r="294" ht="10.5">
      <c r="D294" s="87"/>
    </row>
    <row r="295" ht="10.5">
      <c r="D295" s="87"/>
    </row>
    <row r="296" ht="10.5">
      <c r="D296" s="87"/>
    </row>
    <row r="297" ht="10.5">
      <c r="D297" s="87"/>
    </row>
    <row r="298" ht="10.5">
      <c r="D298" s="87"/>
    </row>
    <row r="299" ht="10.5">
      <c r="D299" s="87"/>
    </row>
    <row r="300" ht="10.5">
      <c r="D300" s="87"/>
    </row>
    <row r="301" ht="10.5">
      <c r="D301" s="87"/>
    </row>
    <row r="302" ht="10.5">
      <c r="D302" s="87"/>
    </row>
    <row r="303" ht="10.5">
      <c r="D303" s="87"/>
    </row>
    <row r="304" ht="10.5">
      <c r="D304" s="87"/>
    </row>
    <row r="305" ht="10.5">
      <c r="D305" s="87"/>
    </row>
    <row r="306" ht="10.5">
      <c r="D306" s="87"/>
    </row>
    <row r="307" ht="10.5">
      <c r="D307" s="87"/>
    </row>
    <row r="308" ht="10.5">
      <c r="D308" s="87"/>
    </row>
    <row r="309" ht="10.5">
      <c r="D309" s="87"/>
    </row>
    <row r="310" ht="10.5">
      <c r="D310" s="87"/>
    </row>
    <row r="311" ht="10.5">
      <c r="D311" s="87"/>
    </row>
    <row r="312" ht="10.5">
      <c r="D312" s="87"/>
    </row>
    <row r="313" ht="10.5">
      <c r="D313" s="87"/>
    </row>
    <row r="314" ht="10.5">
      <c r="D314" s="87"/>
    </row>
    <row r="315" ht="10.5">
      <c r="D315" s="87"/>
    </row>
    <row r="316" ht="10.5">
      <c r="D316" s="87"/>
    </row>
    <row r="317" ht="10.5">
      <c r="D317" s="87"/>
    </row>
    <row r="318" ht="10.5">
      <c r="D318" s="87"/>
    </row>
    <row r="319" ht="10.5">
      <c r="D319" s="87"/>
    </row>
    <row r="320" ht="10.5">
      <c r="D320" s="87"/>
    </row>
    <row r="321" ht="10.5">
      <c r="D321" s="87"/>
    </row>
    <row r="322" ht="10.5">
      <c r="D322" s="87"/>
    </row>
    <row r="323" ht="10.5">
      <c r="D323" s="87"/>
    </row>
    <row r="324" ht="10.5">
      <c r="D324" s="87"/>
    </row>
    <row r="325" ht="10.5">
      <c r="D325" s="87"/>
    </row>
    <row r="326" ht="10.5">
      <c r="D326" s="87"/>
    </row>
    <row r="327" ht="10.5">
      <c r="D327" s="87"/>
    </row>
    <row r="328" ht="10.5">
      <c r="D328" s="87"/>
    </row>
    <row r="329" ht="10.5">
      <c r="D329" s="87"/>
    </row>
    <row r="330" ht="10.5">
      <c r="D330" s="87"/>
    </row>
    <row r="331" ht="10.5">
      <c r="D331" s="87"/>
    </row>
    <row r="332" ht="10.5">
      <c r="D332" s="87"/>
    </row>
    <row r="333" ht="10.5">
      <c r="D333" s="87"/>
    </row>
    <row r="334" ht="10.5">
      <c r="D334" s="87"/>
    </row>
    <row r="335" ht="10.5">
      <c r="D335" s="87"/>
    </row>
    <row r="336" ht="10.5">
      <c r="D336" s="87"/>
    </row>
    <row r="337" ht="10.5">
      <c r="D337" s="87"/>
    </row>
    <row r="338" ht="10.5">
      <c r="D338" s="87"/>
    </row>
    <row r="339" ht="10.5">
      <c r="D339" s="87"/>
    </row>
    <row r="340" ht="10.5">
      <c r="D340" s="87"/>
    </row>
    <row r="341" ht="10.5">
      <c r="D341" s="87"/>
    </row>
    <row r="342" ht="10.5">
      <c r="D342" s="87"/>
    </row>
    <row r="343" ht="10.5">
      <c r="D343" s="87"/>
    </row>
    <row r="344" ht="10.5">
      <c r="D344" s="87"/>
    </row>
    <row r="345" ht="10.5">
      <c r="D345" s="87"/>
    </row>
    <row r="346" ht="10.5">
      <c r="D346" s="87"/>
    </row>
    <row r="347" ht="10.5">
      <c r="D347" s="87"/>
    </row>
    <row r="348" ht="10.5">
      <c r="D348" s="87"/>
    </row>
    <row r="349" ht="10.5">
      <c r="D349" s="87"/>
    </row>
    <row r="350" ht="10.5">
      <c r="D350" s="87"/>
    </row>
    <row r="351" ht="10.5">
      <c r="D351" s="87"/>
    </row>
    <row r="352" ht="10.5">
      <c r="D352" s="87"/>
    </row>
    <row r="353" ht="10.5">
      <c r="D353" s="87"/>
    </row>
    <row r="354" ht="10.5">
      <c r="D354" s="87"/>
    </row>
    <row r="355" ht="10.5">
      <c r="D355" s="87"/>
    </row>
    <row r="356" ht="10.5">
      <c r="D356" s="87"/>
    </row>
    <row r="357" ht="10.5">
      <c r="D357" s="87"/>
    </row>
    <row r="358" ht="10.5">
      <c r="D358" s="87"/>
    </row>
    <row r="359" ht="10.5">
      <c r="D359" s="87"/>
    </row>
    <row r="360" ht="10.5">
      <c r="D360" s="87"/>
    </row>
    <row r="361" ht="10.5">
      <c r="D361" s="87"/>
    </row>
    <row r="362" ht="10.5">
      <c r="D362" s="87"/>
    </row>
    <row r="363" ht="10.5">
      <c r="D363" s="87"/>
    </row>
    <row r="364" ht="10.5">
      <c r="D364" s="87"/>
    </row>
    <row r="365" ht="10.5">
      <c r="D365" s="87"/>
    </row>
    <row r="366" ht="10.5">
      <c r="D366" s="87"/>
    </row>
    <row r="367" ht="10.5">
      <c r="D367" s="87"/>
    </row>
    <row r="368" ht="10.5">
      <c r="D368" s="87"/>
    </row>
    <row r="369" ht="10.5">
      <c r="D369" s="87"/>
    </row>
    <row r="370" ht="10.5">
      <c r="D370" s="87"/>
    </row>
    <row r="371" ht="10.5">
      <c r="D371" s="87"/>
    </row>
    <row r="372" ht="10.5">
      <c r="D372" s="87"/>
    </row>
    <row r="373" ht="10.5">
      <c r="D373" s="87"/>
    </row>
    <row r="374" ht="10.5">
      <c r="D374" s="87"/>
    </row>
    <row r="375" ht="10.5">
      <c r="D375" s="87"/>
    </row>
    <row r="376" ht="10.5">
      <c r="D376" s="87"/>
    </row>
    <row r="377" ht="10.5">
      <c r="D377" s="87"/>
    </row>
    <row r="378" ht="10.5">
      <c r="D378" s="87"/>
    </row>
    <row r="379" ht="10.5">
      <c r="D379" s="87"/>
    </row>
    <row r="380" ht="10.5">
      <c r="D380" s="87"/>
    </row>
    <row r="381" ht="10.5">
      <c r="D381" s="87"/>
    </row>
    <row r="382" ht="10.5">
      <c r="D382" s="87"/>
    </row>
    <row r="383" ht="10.5">
      <c r="D383" s="87"/>
    </row>
    <row r="384" ht="10.5">
      <c r="D384" s="87"/>
    </row>
    <row r="385" ht="10.5">
      <c r="D385" s="87"/>
    </row>
    <row r="386" ht="10.5">
      <c r="D386" s="87"/>
    </row>
    <row r="387" ht="10.5">
      <c r="D387" s="87"/>
    </row>
    <row r="388" ht="10.5">
      <c r="D388" s="87"/>
    </row>
    <row r="389" ht="10.5">
      <c r="D389" s="87"/>
    </row>
    <row r="390" ht="10.5">
      <c r="D390" s="87"/>
    </row>
    <row r="391" ht="10.5">
      <c r="D391" s="87"/>
    </row>
    <row r="392" ht="10.5">
      <c r="D392" s="87"/>
    </row>
    <row r="393" ht="10.5">
      <c r="D393" s="87"/>
    </row>
    <row r="394" ht="10.5">
      <c r="D394" s="87"/>
    </row>
    <row r="395" ht="10.5">
      <c r="D395" s="87"/>
    </row>
    <row r="396" ht="10.5">
      <c r="D396" s="87"/>
    </row>
    <row r="397" ht="10.5">
      <c r="D397" s="87"/>
    </row>
    <row r="398" ht="10.5">
      <c r="D398" s="87"/>
    </row>
    <row r="399" ht="10.5">
      <c r="D399" s="87"/>
    </row>
    <row r="400" ht="10.5">
      <c r="D400" s="87"/>
    </row>
    <row r="401" ht="10.5">
      <c r="D401" s="87"/>
    </row>
    <row r="402" ht="10.5">
      <c r="D402" s="87"/>
    </row>
    <row r="403" ht="10.5">
      <c r="D403" s="87"/>
    </row>
    <row r="404" ht="10.5">
      <c r="D404" s="87"/>
    </row>
    <row r="405" ht="10.5">
      <c r="D405" s="87"/>
    </row>
    <row r="406" ht="10.5">
      <c r="D406" s="87"/>
    </row>
    <row r="407" ht="10.5">
      <c r="D407" s="87"/>
    </row>
    <row r="408" ht="10.5">
      <c r="D408" s="87"/>
    </row>
    <row r="409" ht="10.5">
      <c r="D409" s="87"/>
    </row>
    <row r="410" ht="10.5">
      <c r="D410" s="87"/>
    </row>
    <row r="411" ht="10.5">
      <c r="D411" s="87"/>
    </row>
    <row r="412" ht="10.5">
      <c r="D412" s="87"/>
    </row>
    <row r="413" ht="10.5">
      <c r="D413" s="87"/>
    </row>
    <row r="414" ht="10.5">
      <c r="D414" s="87"/>
    </row>
    <row r="415" ht="10.5">
      <c r="D415" s="87"/>
    </row>
    <row r="416" ht="10.5">
      <c r="D416" s="87"/>
    </row>
    <row r="417" ht="10.5">
      <c r="D417" s="87"/>
    </row>
    <row r="418" ht="10.5">
      <c r="D418" s="87"/>
    </row>
    <row r="419" ht="10.5">
      <c r="D419" s="87"/>
    </row>
    <row r="420" ht="10.5">
      <c r="D420" s="87"/>
    </row>
    <row r="421" ht="10.5">
      <c r="D421" s="87"/>
    </row>
    <row r="422" ht="10.5">
      <c r="D422" s="87"/>
    </row>
    <row r="423" ht="10.5">
      <c r="D423" s="87"/>
    </row>
    <row r="424" ht="10.5">
      <c r="D424" s="87"/>
    </row>
    <row r="425" ht="10.5">
      <c r="D425" s="87"/>
    </row>
    <row r="426" ht="10.5">
      <c r="D426" s="87"/>
    </row>
    <row r="427" ht="10.5">
      <c r="D427" s="87"/>
    </row>
    <row r="428" ht="10.5">
      <c r="D428" s="87"/>
    </row>
    <row r="429" ht="10.5">
      <c r="D429" s="87"/>
    </row>
    <row r="430" ht="10.5">
      <c r="D430" s="87"/>
    </row>
    <row r="431" ht="10.5">
      <c r="D431" s="87"/>
    </row>
    <row r="432" ht="10.5">
      <c r="D432" s="87"/>
    </row>
    <row r="433" ht="10.5">
      <c r="D433" s="87"/>
    </row>
    <row r="434" ht="10.5">
      <c r="D434" s="87"/>
    </row>
    <row r="435" ht="10.5">
      <c r="D435" s="87"/>
    </row>
    <row r="436" ht="10.5">
      <c r="D436" s="87"/>
    </row>
    <row r="437" ht="10.5">
      <c r="D437" s="87"/>
    </row>
    <row r="438" ht="10.5">
      <c r="D438" s="87"/>
    </row>
    <row r="439" ht="10.5">
      <c r="D439" s="87"/>
    </row>
    <row r="440" ht="10.5">
      <c r="D440" s="87"/>
    </row>
    <row r="441" ht="10.5">
      <c r="D441" s="87"/>
    </row>
    <row r="442" ht="10.5">
      <c r="D442" s="87"/>
    </row>
    <row r="443" ht="10.5">
      <c r="D443" s="87"/>
    </row>
    <row r="444" ht="10.5">
      <c r="D444" s="87"/>
    </row>
    <row r="445" ht="10.5">
      <c r="D445" s="87"/>
    </row>
    <row r="446" ht="10.5">
      <c r="D446" s="87"/>
    </row>
    <row r="447" ht="10.5">
      <c r="D447" s="87"/>
    </row>
    <row r="448" ht="10.5">
      <c r="D448" s="87"/>
    </row>
    <row r="449" ht="10.5">
      <c r="D449" s="87"/>
    </row>
    <row r="450" ht="10.5">
      <c r="D450" s="87"/>
    </row>
    <row r="451" ht="10.5">
      <c r="D451" s="87"/>
    </row>
    <row r="452" ht="10.5">
      <c r="D452" s="87"/>
    </row>
    <row r="453" ht="10.5">
      <c r="D453" s="87"/>
    </row>
    <row r="454" ht="10.5">
      <c r="D454" s="87"/>
    </row>
    <row r="455" ht="10.5">
      <c r="D455" s="87"/>
    </row>
    <row r="456" ht="10.5">
      <c r="D456" s="87"/>
    </row>
    <row r="457" ht="10.5">
      <c r="D457" s="87"/>
    </row>
    <row r="458" ht="10.5">
      <c r="D458" s="87"/>
    </row>
    <row r="459" ht="10.5">
      <c r="D459" s="87"/>
    </row>
    <row r="460" ht="10.5">
      <c r="D460" s="87"/>
    </row>
    <row r="461" ht="10.5">
      <c r="D461" s="87"/>
    </row>
    <row r="462" ht="10.5">
      <c r="D462" s="87"/>
    </row>
    <row r="463" ht="10.5">
      <c r="D463" s="87"/>
    </row>
    <row r="464" ht="10.5">
      <c r="D464" s="87"/>
    </row>
    <row r="465" ht="10.5">
      <c r="D465" s="87"/>
    </row>
    <row r="466" ht="10.5">
      <c r="D466" s="87"/>
    </row>
    <row r="467" ht="10.5">
      <c r="D467" s="87"/>
    </row>
    <row r="468" ht="10.5">
      <c r="D468" s="87"/>
    </row>
    <row r="469" ht="10.5">
      <c r="D469" s="87"/>
    </row>
    <row r="470" ht="10.5">
      <c r="D470" s="87"/>
    </row>
    <row r="471" ht="10.5">
      <c r="D471" s="87"/>
    </row>
    <row r="472" ht="10.5">
      <c r="D472" s="87"/>
    </row>
    <row r="473" ht="10.5">
      <c r="D473" s="87"/>
    </row>
    <row r="474" ht="10.5">
      <c r="D474" s="87"/>
    </row>
    <row r="475" ht="10.5">
      <c r="D475" s="87"/>
    </row>
    <row r="476" ht="10.5">
      <c r="D476" s="87"/>
    </row>
    <row r="477" ht="10.5">
      <c r="D477" s="87"/>
    </row>
    <row r="478" ht="10.5">
      <c r="D478" s="87"/>
    </row>
    <row r="479" ht="10.5">
      <c r="D479" s="87"/>
    </row>
    <row r="480" ht="10.5">
      <c r="D480" s="87"/>
    </row>
    <row r="481" ht="10.5">
      <c r="D481" s="87"/>
    </row>
    <row r="482" ht="10.5">
      <c r="D482" s="87"/>
    </row>
    <row r="483" ht="10.5">
      <c r="D483" s="87"/>
    </row>
    <row r="484" ht="10.5">
      <c r="D484" s="87"/>
    </row>
    <row r="485" ht="10.5">
      <c r="D485" s="87"/>
    </row>
    <row r="486" ht="10.5">
      <c r="D486" s="87"/>
    </row>
    <row r="487" ht="10.5">
      <c r="D487" s="87"/>
    </row>
    <row r="488" ht="10.5">
      <c r="D488" s="87"/>
    </row>
    <row r="489" ht="10.5">
      <c r="D489" s="87"/>
    </row>
    <row r="490" ht="10.5">
      <c r="D490" s="87"/>
    </row>
    <row r="491" ht="10.5">
      <c r="D491" s="87"/>
    </row>
    <row r="492" ht="10.5">
      <c r="D492" s="87"/>
    </row>
    <row r="493" ht="10.5">
      <c r="D493" s="87"/>
    </row>
    <row r="494" ht="10.5">
      <c r="D494" s="87"/>
    </row>
    <row r="495" ht="10.5">
      <c r="D495" s="87"/>
    </row>
    <row r="496" ht="10.5">
      <c r="D496" s="87"/>
    </row>
    <row r="497" ht="10.5">
      <c r="D497" s="87"/>
    </row>
    <row r="498" ht="10.5">
      <c r="D498" s="87"/>
    </row>
    <row r="499" ht="10.5">
      <c r="D499" s="87"/>
    </row>
    <row r="500" ht="10.5">
      <c r="D500" s="87"/>
    </row>
    <row r="501" ht="10.5">
      <c r="D501" s="87"/>
    </row>
    <row r="502" ht="10.5">
      <c r="D502" s="87"/>
    </row>
    <row r="503" ht="10.5">
      <c r="D503" s="87"/>
    </row>
    <row r="504" ht="10.5">
      <c r="D504" s="87"/>
    </row>
    <row r="505" ht="10.5">
      <c r="D505" s="87"/>
    </row>
    <row r="506" ht="10.5">
      <c r="D506" s="87"/>
    </row>
    <row r="507" ht="10.5">
      <c r="D507" s="87"/>
    </row>
    <row r="508" ht="10.5">
      <c r="D508" s="87"/>
    </row>
    <row r="509" ht="10.5">
      <c r="D509" s="87"/>
    </row>
    <row r="510" ht="10.5">
      <c r="D510" s="87"/>
    </row>
    <row r="511" ht="10.5">
      <c r="D511" s="87"/>
    </row>
    <row r="512" ht="10.5">
      <c r="D512" s="87"/>
    </row>
    <row r="513" ht="10.5">
      <c r="D513" s="87"/>
    </row>
    <row r="514" ht="10.5">
      <c r="D514" s="87"/>
    </row>
    <row r="515" ht="10.5">
      <c r="D515" s="87"/>
    </row>
    <row r="516" ht="10.5">
      <c r="D516" s="87"/>
    </row>
    <row r="517" ht="10.5">
      <c r="D517" s="87"/>
    </row>
    <row r="518" ht="10.5">
      <c r="D518" s="87"/>
    </row>
    <row r="519" ht="10.5">
      <c r="D519" s="87"/>
    </row>
    <row r="520" ht="10.5">
      <c r="D520" s="87"/>
    </row>
    <row r="521" ht="10.5">
      <c r="D521" s="87"/>
    </row>
    <row r="522" ht="10.5">
      <c r="D522" s="87"/>
    </row>
    <row r="523" ht="10.5">
      <c r="D523" s="87"/>
    </row>
    <row r="524" ht="10.5">
      <c r="D524" s="87"/>
    </row>
    <row r="525" ht="10.5">
      <c r="D525" s="87"/>
    </row>
    <row r="526" ht="10.5">
      <c r="D526" s="87"/>
    </row>
    <row r="527" ht="10.5">
      <c r="D527" s="87"/>
    </row>
    <row r="528" ht="10.5">
      <c r="D528" s="87"/>
    </row>
    <row r="529" ht="10.5">
      <c r="D529" s="87"/>
    </row>
    <row r="530" ht="10.5">
      <c r="D530" s="87"/>
    </row>
    <row r="531" ht="10.5">
      <c r="D531" s="87"/>
    </row>
    <row r="532" ht="10.5">
      <c r="D532" s="87"/>
    </row>
    <row r="533" ht="10.5">
      <c r="D533" s="87"/>
    </row>
    <row r="534" ht="10.5">
      <c r="D534" s="87"/>
    </row>
    <row r="535" ht="10.5">
      <c r="D535" s="87"/>
    </row>
    <row r="536" ht="10.5">
      <c r="D536" s="87"/>
    </row>
    <row r="537" ht="10.5">
      <c r="D537" s="87"/>
    </row>
    <row r="538" ht="10.5">
      <c r="D538" s="87"/>
    </row>
    <row r="539" ht="10.5">
      <c r="D539" s="87"/>
    </row>
    <row r="540" ht="10.5">
      <c r="D540" s="87"/>
    </row>
    <row r="541" ht="10.5">
      <c r="D541" s="87"/>
    </row>
    <row r="542" ht="10.5">
      <c r="D542" s="87"/>
    </row>
    <row r="543" ht="10.5">
      <c r="D543" s="87"/>
    </row>
    <row r="544" ht="10.5">
      <c r="D544" s="87"/>
    </row>
    <row r="545" ht="10.5">
      <c r="D545" s="87"/>
    </row>
    <row r="546" ht="10.5">
      <c r="D546" s="87"/>
    </row>
    <row r="547" ht="10.5">
      <c r="D547" s="87"/>
    </row>
    <row r="548" ht="10.5">
      <c r="D548" s="87"/>
    </row>
    <row r="549" ht="10.5">
      <c r="D549" s="87"/>
    </row>
    <row r="550" ht="10.5">
      <c r="D550" s="87"/>
    </row>
    <row r="551" ht="10.5">
      <c r="D551" s="87"/>
    </row>
    <row r="552" ht="10.5">
      <c r="D552" s="87"/>
    </row>
    <row r="553" ht="10.5">
      <c r="D553" s="87"/>
    </row>
    <row r="554" ht="10.5">
      <c r="D554" s="87"/>
    </row>
    <row r="555" ht="10.5">
      <c r="D555" s="87"/>
    </row>
    <row r="556" ht="10.5">
      <c r="D556" s="87"/>
    </row>
    <row r="557" ht="10.5">
      <c r="D557" s="87"/>
    </row>
    <row r="558" ht="10.5">
      <c r="D558" s="87"/>
    </row>
    <row r="559" ht="10.5">
      <c r="D559" s="87"/>
    </row>
    <row r="560" ht="10.5">
      <c r="D560" s="87"/>
    </row>
    <row r="561" ht="10.5">
      <c r="D561" s="87"/>
    </row>
    <row r="562" ht="10.5">
      <c r="D562" s="87"/>
    </row>
    <row r="563" ht="10.5">
      <c r="D563" s="87"/>
    </row>
    <row r="564" ht="10.5">
      <c r="D564" s="87"/>
    </row>
    <row r="565" ht="10.5">
      <c r="D565" s="87"/>
    </row>
    <row r="566" ht="10.5">
      <c r="D566" s="87"/>
    </row>
    <row r="567" ht="10.5">
      <c r="D567" s="87"/>
    </row>
    <row r="568" ht="10.5">
      <c r="D568" s="87"/>
    </row>
    <row r="569" ht="10.5">
      <c r="D569" s="87"/>
    </row>
    <row r="570" ht="10.5">
      <c r="D570" s="87"/>
    </row>
    <row r="571" ht="10.5">
      <c r="D571" s="87"/>
    </row>
    <row r="572" ht="10.5">
      <c r="D572" s="87"/>
    </row>
    <row r="573" ht="10.5">
      <c r="D573" s="87"/>
    </row>
    <row r="574" ht="10.5">
      <c r="D574" s="87"/>
    </row>
    <row r="575" ht="10.5">
      <c r="D575" s="87"/>
    </row>
    <row r="576" ht="10.5">
      <c r="D576" s="87"/>
    </row>
    <row r="577" ht="10.5">
      <c r="D577" s="87"/>
    </row>
    <row r="578" ht="10.5">
      <c r="D578" s="87"/>
    </row>
    <row r="579" ht="10.5">
      <c r="D579" s="87"/>
    </row>
    <row r="580" ht="10.5">
      <c r="D580" s="87"/>
    </row>
    <row r="581" ht="10.5">
      <c r="D581" s="87"/>
    </row>
    <row r="582" ht="10.5">
      <c r="D582" s="87"/>
    </row>
    <row r="583" ht="10.5">
      <c r="D583" s="87"/>
    </row>
    <row r="584" ht="10.5">
      <c r="D584" s="87"/>
    </row>
    <row r="585" ht="10.5">
      <c r="D585" s="87"/>
    </row>
    <row r="586" ht="10.5">
      <c r="D586" s="87"/>
    </row>
    <row r="587" ht="10.5">
      <c r="D587" s="87"/>
    </row>
    <row r="588" ht="10.5">
      <c r="D588" s="87"/>
    </row>
    <row r="589" ht="10.5">
      <c r="D589" s="87"/>
    </row>
    <row r="590" ht="10.5">
      <c r="D590" s="87"/>
    </row>
    <row r="591" ht="10.5">
      <c r="D591" s="87"/>
    </row>
    <row r="592" ht="10.5">
      <c r="D592" s="87"/>
    </row>
    <row r="593" ht="10.5">
      <c r="D593" s="87"/>
    </row>
    <row r="594" ht="10.5">
      <c r="D594" s="87"/>
    </row>
    <row r="595" ht="10.5">
      <c r="D595" s="87"/>
    </row>
    <row r="596" ht="10.5">
      <c r="D596" s="87"/>
    </row>
    <row r="597" ht="10.5">
      <c r="D597" s="87"/>
    </row>
    <row r="598" ht="10.5">
      <c r="D598" s="87"/>
    </row>
    <row r="599" ht="10.5">
      <c r="D599" s="87"/>
    </row>
    <row r="600" ht="10.5">
      <c r="D600" s="87"/>
    </row>
    <row r="601" ht="10.5">
      <c r="D601" s="87"/>
    </row>
    <row r="602" ht="10.5">
      <c r="D602" s="87"/>
    </row>
    <row r="603" ht="10.5">
      <c r="D603" s="87"/>
    </row>
    <row r="604" ht="10.5">
      <c r="D604" s="87"/>
    </row>
    <row r="605" ht="10.5">
      <c r="D605" s="87"/>
    </row>
    <row r="606" ht="10.5">
      <c r="D606" s="87"/>
    </row>
    <row r="607" ht="10.5">
      <c r="D607" s="87"/>
    </row>
    <row r="608" ht="10.5">
      <c r="D608" s="87"/>
    </row>
    <row r="609" ht="10.5">
      <c r="D609" s="87"/>
    </row>
    <row r="610" ht="10.5">
      <c r="D610" s="87"/>
    </row>
    <row r="611" ht="10.5">
      <c r="D611" s="87"/>
    </row>
    <row r="612" ht="10.5">
      <c r="D612" s="87"/>
    </row>
    <row r="613" ht="10.5">
      <c r="D613" s="87"/>
    </row>
    <row r="614" ht="10.5">
      <c r="D614" s="87"/>
    </row>
    <row r="615" ht="10.5">
      <c r="D615" s="87"/>
    </row>
    <row r="616" ht="10.5">
      <c r="D616" s="87"/>
    </row>
    <row r="617" ht="10.5">
      <c r="D617" s="87"/>
    </row>
    <row r="618" ht="10.5">
      <c r="D618" s="87"/>
    </row>
    <row r="619" ht="10.5">
      <c r="D619" s="87"/>
    </row>
    <row r="620" ht="10.5">
      <c r="D620" s="87"/>
    </row>
    <row r="621" ht="10.5">
      <c r="D621" s="87"/>
    </row>
    <row r="622" ht="10.5">
      <c r="D622" s="87"/>
    </row>
    <row r="623" ht="10.5">
      <c r="D623" s="87"/>
    </row>
    <row r="624" ht="10.5">
      <c r="D624" s="87"/>
    </row>
    <row r="625" ht="10.5">
      <c r="D625" s="87"/>
    </row>
    <row r="626" ht="10.5">
      <c r="D626" s="87"/>
    </row>
    <row r="627" ht="10.5">
      <c r="D627" s="87"/>
    </row>
    <row r="628" ht="10.5">
      <c r="D628" s="87"/>
    </row>
    <row r="629" ht="10.5">
      <c r="D629" s="87"/>
    </row>
    <row r="630" ht="10.5">
      <c r="D630" s="87"/>
    </row>
    <row r="631" ht="10.5">
      <c r="D631" s="87"/>
    </row>
    <row r="632" ht="10.5">
      <c r="D632" s="87"/>
    </row>
    <row r="633" ht="10.5">
      <c r="D633" s="87"/>
    </row>
    <row r="634" ht="10.5">
      <c r="D634" s="87"/>
    </row>
    <row r="635" ht="10.5">
      <c r="D635" s="87"/>
    </row>
    <row r="636" ht="10.5">
      <c r="D636" s="87"/>
    </row>
    <row r="637" ht="10.5">
      <c r="D637" s="87"/>
    </row>
    <row r="638" ht="10.5">
      <c r="D638" s="87"/>
    </row>
    <row r="639" ht="10.5">
      <c r="D639" s="87"/>
    </row>
    <row r="640" ht="10.5">
      <c r="D640" s="87"/>
    </row>
    <row r="641" ht="10.5">
      <c r="D641" s="87"/>
    </row>
    <row r="642" ht="10.5">
      <c r="D642" s="87"/>
    </row>
    <row r="643" ht="10.5">
      <c r="D643" s="87"/>
    </row>
    <row r="644" ht="10.5">
      <c r="D644" s="87"/>
    </row>
    <row r="645" ht="10.5">
      <c r="D645" s="87"/>
    </row>
    <row r="646" ht="10.5">
      <c r="D646" s="87"/>
    </row>
    <row r="647" ht="10.5">
      <c r="D647" s="87"/>
    </row>
    <row r="648" ht="10.5">
      <c r="D648" s="87"/>
    </row>
    <row r="649" ht="10.5">
      <c r="D649" s="87"/>
    </row>
    <row r="650" ht="10.5">
      <c r="D650" s="87"/>
    </row>
    <row r="651" ht="10.5">
      <c r="D651" s="87"/>
    </row>
    <row r="652" ht="10.5">
      <c r="D652" s="87"/>
    </row>
    <row r="653" ht="10.5">
      <c r="D653" s="87"/>
    </row>
    <row r="654" ht="10.5">
      <c r="D654" s="87"/>
    </row>
    <row r="655" ht="10.5">
      <c r="D655" s="87"/>
    </row>
    <row r="656" ht="10.5">
      <c r="D656" s="87"/>
    </row>
    <row r="657" ht="10.5">
      <c r="D657" s="87"/>
    </row>
    <row r="658" ht="10.5">
      <c r="D658" s="87"/>
    </row>
    <row r="659" ht="10.5">
      <c r="D659" s="87"/>
    </row>
    <row r="660" ht="10.5">
      <c r="D660" s="87"/>
    </row>
    <row r="661" ht="10.5">
      <c r="D661" s="87"/>
    </row>
    <row r="662" ht="10.5">
      <c r="D662" s="87"/>
    </row>
    <row r="663" ht="10.5">
      <c r="D663" s="87"/>
    </row>
    <row r="664" ht="10.5">
      <c r="D664" s="87"/>
    </row>
    <row r="665" ht="10.5">
      <c r="D665" s="87"/>
    </row>
    <row r="666" ht="10.5">
      <c r="D666" s="87"/>
    </row>
    <row r="667" ht="10.5">
      <c r="D667" s="87"/>
    </row>
    <row r="668" ht="10.5">
      <c r="D668" s="87"/>
    </row>
    <row r="669" ht="10.5">
      <c r="D669" s="87"/>
    </row>
    <row r="670" ht="10.5">
      <c r="D670" s="87"/>
    </row>
    <row r="671" ht="10.5">
      <c r="D671" s="87"/>
    </row>
    <row r="672" ht="10.5">
      <c r="D672" s="87"/>
    </row>
    <row r="673" ht="10.5">
      <c r="D673" s="87"/>
    </row>
    <row r="674" ht="10.5">
      <c r="D674" s="87"/>
    </row>
    <row r="675" ht="10.5">
      <c r="D675" s="87"/>
    </row>
    <row r="676" ht="10.5">
      <c r="D676" s="87"/>
    </row>
    <row r="677" ht="10.5">
      <c r="D677" s="87"/>
    </row>
    <row r="678" ht="10.5">
      <c r="D678" s="87"/>
    </row>
    <row r="679" ht="10.5">
      <c r="D679" s="87"/>
    </row>
    <row r="680" ht="10.5">
      <c r="D680" s="87"/>
    </row>
    <row r="681" ht="10.5">
      <c r="D681" s="87"/>
    </row>
    <row r="682" ht="10.5">
      <c r="D682" s="87"/>
    </row>
    <row r="683" ht="10.5">
      <c r="D683" s="87"/>
    </row>
    <row r="684" ht="10.5">
      <c r="D684" s="87"/>
    </row>
    <row r="685" ht="10.5">
      <c r="D685" s="87"/>
    </row>
    <row r="686" ht="10.5">
      <c r="D686" s="87"/>
    </row>
    <row r="687" ht="10.5">
      <c r="D687" s="87"/>
    </row>
    <row r="688" ht="10.5">
      <c r="D688" s="87"/>
    </row>
    <row r="689" ht="10.5">
      <c r="D689" s="87"/>
    </row>
    <row r="690" ht="10.5">
      <c r="D690" s="87"/>
    </row>
    <row r="691" ht="10.5">
      <c r="D691" s="87"/>
    </row>
    <row r="692" ht="10.5">
      <c r="D692" s="87"/>
    </row>
    <row r="693" ht="10.5">
      <c r="D693" s="87"/>
    </row>
    <row r="694" ht="10.5">
      <c r="D694" s="87"/>
    </row>
    <row r="695" ht="10.5">
      <c r="D695" s="87"/>
    </row>
    <row r="696" ht="10.5">
      <c r="D696" s="87"/>
    </row>
    <row r="697" ht="10.5">
      <c r="D697" s="87"/>
    </row>
    <row r="698" ht="10.5">
      <c r="D698" s="87"/>
    </row>
    <row r="699" ht="10.5">
      <c r="D699" s="87"/>
    </row>
    <row r="700" ht="10.5">
      <c r="D700" s="87"/>
    </row>
    <row r="701" ht="10.5">
      <c r="D701" s="87"/>
    </row>
    <row r="702" ht="10.5">
      <c r="D702" s="87"/>
    </row>
    <row r="703" ht="10.5">
      <c r="D703" s="87"/>
    </row>
    <row r="704" ht="10.5">
      <c r="D704" s="87"/>
    </row>
    <row r="705" ht="10.5">
      <c r="D705" s="87"/>
    </row>
    <row r="706" ht="10.5">
      <c r="D706" s="87"/>
    </row>
    <row r="707" ht="10.5">
      <c r="D707" s="87"/>
    </row>
    <row r="708" ht="10.5">
      <c r="D708" s="87"/>
    </row>
    <row r="709" ht="10.5">
      <c r="D709" s="87"/>
    </row>
    <row r="710" ht="10.5">
      <c r="D710" s="87"/>
    </row>
    <row r="711" ht="10.5">
      <c r="D711" s="87"/>
    </row>
    <row r="712" ht="10.5">
      <c r="D712" s="87"/>
    </row>
    <row r="713" ht="10.5">
      <c r="D713" s="87"/>
    </row>
    <row r="714" ht="10.5">
      <c r="D714" s="87"/>
    </row>
    <row r="715" ht="10.5">
      <c r="D715" s="87"/>
    </row>
    <row r="716" ht="10.5">
      <c r="D716" s="87"/>
    </row>
    <row r="717" ht="10.5">
      <c r="D717" s="87"/>
    </row>
    <row r="718" ht="10.5">
      <c r="D718" s="87"/>
    </row>
    <row r="719" ht="10.5">
      <c r="D719" s="87"/>
    </row>
    <row r="720" ht="10.5">
      <c r="D720" s="87"/>
    </row>
    <row r="721" ht="10.5">
      <c r="D721" s="87"/>
    </row>
    <row r="722" ht="10.5">
      <c r="D722" s="87"/>
    </row>
    <row r="723" ht="10.5">
      <c r="D723" s="87"/>
    </row>
    <row r="724" ht="10.5">
      <c r="D724" s="87"/>
    </row>
    <row r="725" ht="10.5">
      <c r="D725" s="87"/>
    </row>
    <row r="726" ht="10.5">
      <c r="D726" s="87"/>
    </row>
    <row r="727" ht="10.5">
      <c r="D727" s="87"/>
    </row>
    <row r="728" ht="10.5">
      <c r="D728" s="87"/>
    </row>
    <row r="729" ht="10.5">
      <c r="D729" s="87"/>
    </row>
    <row r="730" ht="10.5">
      <c r="D730" s="87"/>
    </row>
    <row r="731" ht="10.5">
      <c r="D731" s="87"/>
    </row>
    <row r="732" ht="10.5">
      <c r="D732" s="87"/>
    </row>
    <row r="733" ht="10.5">
      <c r="D733" s="87"/>
    </row>
    <row r="734" ht="10.5">
      <c r="D734" s="87"/>
    </row>
    <row r="735" ht="10.5">
      <c r="D735" s="87"/>
    </row>
    <row r="736" ht="10.5">
      <c r="D736" s="87"/>
    </row>
    <row r="737" ht="10.5">
      <c r="D737" s="87"/>
    </row>
    <row r="738" ht="10.5">
      <c r="D738" s="87"/>
    </row>
    <row r="739" ht="10.5">
      <c r="D739" s="87"/>
    </row>
    <row r="740" ht="10.5">
      <c r="D740" s="87"/>
    </row>
    <row r="741" ht="10.5">
      <c r="D741" s="87"/>
    </row>
    <row r="742" ht="10.5">
      <c r="D742" s="87"/>
    </row>
    <row r="743" ht="10.5">
      <c r="D743" s="87"/>
    </row>
    <row r="744" ht="10.5">
      <c r="D744" s="87"/>
    </row>
    <row r="745" ht="10.5">
      <c r="D745" s="87"/>
    </row>
    <row r="746" ht="10.5">
      <c r="D746" s="87"/>
    </row>
    <row r="747" ht="10.5">
      <c r="D747" s="87"/>
    </row>
    <row r="748" ht="10.5">
      <c r="D748" s="87"/>
    </row>
    <row r="749" ht="10.5">
      <c r="D749" s="87"/>
    </row>
    <row r="750" ht="10.5">
      <c r="D750" s="87"/>
    </row>
    <row r="751" ht="10.5">
      <c r="D751" s="87"/>
    </row>
    <row r="752" ht="10.5">
      <c r="D752" s="87"/>
    </row>
    <row r="753" ht="10.5">
      <c r="D753" s="87"/>
    </row>
    <row r="754" ht="10.5">
      <c r="D754" s="87"/>
    </row>
    <row r="755" ht="10.5">
      <c r="D755" s="87"/>
    </row>
    <row r="756" ht="10.5">
      <c r="D756" s="87"/>
    </row>
    <row r="757" ht="10.5">
      <c r="D757" s="87"/>
    </row>
    <row r="758" ht="10.5">
      <c r="D758" s="87"/>
    </row>
    <row r="759" ht="10.5">
      <c r="D759" s="87"/>
    </row>
    <row r="760" ht="10.5">
      <c r="D760" s="87"/>
    </row>
    <row r="761" ht="10.5">
      <c r="D761" s="87"/>
    </row>
    <row r="762" ht="10.5">
      <c r="D762" s="87"/>
    </row>
    <row r="763" ht="10.5">
      <c r="D763" s="87"/>
    </row>
    <row r="764" ht="10.5">
      <c r="D764" s="87"/>
    </row>
    <row r="765" ht="10.5">
      <c r="D765" s="87"/>
    </row>
    <row r="766" ht="10.5">
      <c r="D766" s="87"/>
    </row>
    <row r="767" ht="10.5">
      <c r="D767" s="87"/>
    </row>
    <row r="768" ht="10.5">
      <c r="D768" s="87"/>
    </row>
    <row r="769" ht="10.5">
      <c r="D769" s="87"/>
    </row>
    <row r="770" ht="10.5">
      <c r="D770" s="87"/>
    </row>
    <row r="771" ht="10.5">
      <c r="D771" s="87"/>
    </row>
    <row r="772" ht="10.5">
      <c r="D772" s="87"/>
    </row>
    <row r="773" ht="10.5">
      <c r="D773" s="87"/>
    </row>
    <row r="774" ht="10.5">
      <c r="D774" s="87"/>
    </row>
    <row r="775" ht="10.5">
      <c r="D775" s="87"/>
    </row>
    <row r="776" ht="10.5">
      <c r="D776" s="87"/>
    </row>
    <row r="777" ht="10.5">
      <c r="D777" s="87"/>
    </row>
    <row r="778" ht="10.5">
      <c r="D778" s="87"/>
    </row>
    <row r="779" ht="10.5">
      <c r="D779" s="87"/>
    </row>
    <row r="780" ht="10.5">
      <c r="D780" s="87"/>
    </row>
    <row r="781" ht="10.5">
      <c r="D781" s="87"/>
    </row>
    <row r="782" ht="10.5">
      <c r="D782" s="87"/>
    </row>
    <row r="783" ht="10.5">
      <c r="D783" s="87"/>
    </row>
    <row r="784" ht="10.5">
      <c r="D784" s="87"/>
    </row>
    <row r="785" ht="10.5">
      <c r="D785" s="87"/>
    </row>
    <row r="786" ht="10.5">
      <c r="D786" s="87"/>
    </row>
    <row r="787" ht="10.5">
      <c r="D787" s="87"/>
    </row>
    <row r="788" ht="10.5">
      <c r="D788" s="87"/>
    </row>
    <row r="789" ht="10.5">
      <c r="D789" s="87"/>
    </row>
    <row r="790" ht="10.5">
      <c r="D790" s="87"/>
    </row>
    <row r="791" ht="10.5">
      <c r="D791" s="87"/>
    </row>
    <row r="792" ht="10.5">
      <c r="D792" s="87"/>
    </row>
    <row r="793" ht="10.5">
      <c r="D793" s="87"/>
    </row>
    <row r="794" ht="10.5">
      <c r="D794" s="87"/>
    </row>
    <row r="795" ht="10.5">
      <c r="D795" s="87"/>
    </row>
    <row r="796" ht="10.5">
      <c r="D796" s="87"/>
    </row>
    <row r="797" ht="10.5">
      <c r="D797" s="87"/>
    </row>
    <row r="798" ht="10.5">
      <c r="D798" s="87"/>
    </row>
    <row r="799" ht="10.5">
      <c r="D799" s="87"/>
    </row>
    <row r="800" ht="10.5">
      <c r="D800" s="87"/>
    </row>
    <row r="801" ht="10.5">
      <c r="D801" s="87"/>
    </row>
    <row r="802" ht="10.5">
      <c r="D802" s="87"/>
    </row>
    <row r="803" ht="10.5">
      <c r="D803" s="87"/>
    </row>
    <row r="804" ht="10.5">
      <c r="D804" s="87"/>
    </row>
    <row r="805" ht="10.5">
      <c r="D805" s="87"/>
    </row>
    <row r="806" ht="10.5">
      <c r="D806" s="87"/>
    </row>
    <row r="807" ht="10.5">
      <c r="D807" s="87"/>
    </row>
    <row r="808" ht="10.5">
      <c r="D808" s="87"/>
    </row>
    <row r="809" ht="10.5">
      <c r="D809" s="87"/>
    </row>
    <row r="810" ht="10.5">
      <c r="D810" s="87"/>
    </row>
    <row r="811" ht="10.5">
      <c r="D811" s="87"/>
    </row>
    <row r="812" ht="10.5">
      <c r="D812" s="87"/>
    </row>
    <row r="813" ht="10.5">
      <c r="D813" s="87"/>
    </row>
    <row r="814" ht="10.5">
      <c r="D814" s="87"/>
    </row>
    <row r="815" ht="10.5">
      <c r="D815" s="87"/>
    </row>
    <row r="816" ht="10.5">
      <c r="D816" s="87"/>
    </row>
    <row r="817" ht="10.5">
      <c r="D817" s="87"/>
    </row>
    <row r="818" ht="10.5">
      <c r="D818" s="87"/>
    </row>
    <row r="819" ht="10.5">
      <c r="D819" s="87"/>
    </row>
    <row r="820" ht="10.5">
      <c r="D820" s="87"/>
    </row>
    <row r="821" ht="10.5">
      <c r="D821" s="87"/>
    </row>
    <row r="822" ht="10.5">
      <c r="D822" s="87"/>
    </row>
    <row r="823" ht="10.5">
      <c r="D823" s="87"/>
    </row>
    <row r="824" ht="10.5">
      <c r="D824" s="87"/>
    </row>
    <row r="825" ht="10.5">
      <c r="D825" s="87"/>
    </row>
    <row r="826" ht="10.5">
      <c r="D826" s="87"/>
    </row>
    <row r="827" ht="10.5">
      <c r="D827" s="87"/>
    </row>
    <row r="828" ht="10.5">
      <c r="D828" s="87"/>
    </row>
    <row r="829" ht="10.5">
      <c r="D829" s="87"/>
    </row>
    <row r="830" ht="10.5">
      <c r="D830" s="87"/>
    </row>
    <row r="831" ht="10.5">
      <c r="D831" s="87"/>
    </row>
    <row r="832" ht="10.5">
      <c r="D832" s="87"/>
    </row>
    <row r="833" ht="10.5">
      <c r="D833" s="87"/>
    </row>
    <row r="834" ht="10.5">
      <c r="D834" s="87"/>
    </row>
    <row r="835" ht="10.5">
      <c r="D835" s="87"/>
    </row>
    <row r="836" ht="10.5">
      <c r="D836" s="87"/>
    </row>
    <row r="837" ht="10.5">
      <c r="D837" s="87"/>
    </row>
    <row r="838" ht="10.5">
      <c r="D838" s="87"/>
    </row>
    <row r="839" ht="10.5">
      <c r="D839" s="87"/>
    </row>
    <row r="840" ht="10.5">
      <c r="D840" s="87"/>
    </row>
    <row r="841" ht="10.5">
      <c r="D841" s="87"/>
    </row>
    <row r="842" ht="10.5">
      <c r="D842" s="87"/>
    </row>
    <row r="843" ht="10.5">
      <c r="D843" s="87"/>
    </row>
    <row r="844" ht="10.5">
      <c r="D844" s="87"/>
    </row>
    <row r="845" ht="10.5">
      <c r="D845" s="87"/>
    </row>
    <row r="846" ht="10.5">
      <c r="D846" s="87"/>
    </row>
    <row r="847" ht="10.5">
      <c r="D847" s="87"/>
    </row>
    <row r="848" ht="10.5">
      <c r="D848" s="87"/>
    </row>
    <row r="849" ht="10.5">
      <c r="D849" s="87"/>
    </row>
    <row r="850" ht="10.5">
      <c r="D850" s="87"/>
    </row>
    <row r="851" ht="10.5">
      <c r="D851" s="87"/>
    </row>
    <row r="852" ht="10.5">
      <c r="D852" s="87"/>
    </row>
    <row r="853" ht="10.5">
      <c r="D853" s="87"/>
    </row>
    <row r="854" ht="10.5">
      <c r="D854" s="87"/>
    </row>
    <row r="855" ht="10.5">
      <c r="D855" s="87"/>
    </row>
    <row r="856" ht="10.5">
      <c r="D856" s="87"/>
    </row>
    <row r="857" ht="10.5">
      <c r="D857" s="87"/>
    </row>
    <row r="858" ht="10.5">
      <c r="D858" s="87"/>
    </row>
    <row r="859" ht="10.5">
      <c r="D859" s="87"/>
    </row>
    <row r="860" ht="10.5">
      <c r="D860" s="87"/>
    </row>
    <row r="861" ht="10.5">
      <c r="D861" s="87"/>
    </row>
    <row r="862" ht="10.5">
      <c r="D862" s="87"/>
    </row>
    <row r="863" ht="10.5">
      <c r="D863" s="87"/>
    </row>
    <row r="864" ht="10.5">
      <c r="D864" s="87"/>
    </row>
    <row r="865" ht="10.5">
      <c r="D865" s="87"/>
    </row>
    <row r="866" ht="10.5">
      <c r="D866" s="87"/>
    </row>
    <row r="867" ht="10.5">
      <c r="D867" s="87"/>
    </row>
    <row r="868" ht="10.5">
      <c r="D868" s="87"/>
    </row>
    <row r="869" ht="10.5">
      <c r="D869" s="87"/>
    </row>
    <row r="870" ht="10.5">
      <c r="D870" s="87"/>
    </row>
    <row r="871" ht="10.5">
      <c r="D871" s="87"/>
    </row>
    <row r="872" ht="10.5">
      <c r="D872" s="87"/>
    </row>
    <row r="873" ht="10.5">
      <c r="D873" s="87"/>
    </row>
    <row r="874" ht="10.5">
      <c r="D874" s="87"/>
    </row>
    <row r="875" ht="10.5">
      <c r="D875" s="87"/>
    </row>
    <row r="876" ht="10.5">
      <c r="D876" s="87"/>
    </row>
    <row r="877" ht="10.5">
      <c r="D877" s="87"/>
    </row>
    <row r="878" ht="10.5">
      <c r="D878" s="87"/>
    </row>
    <row r="879" ht="10.5">
      <c r="D879" s="87"/>
    </row>
    <row r="880" ht="10.5">
      <c r="D880" s="87"/>
    </row>
    <row r="881" ht="10.5">
      <c r="D881" s="87"/>
    </row>
    <row r="882" ht="10.5">
      <c r="D882" s="87"/>
    </row>
    <row r="883" ht="10.5">
      <c r="D883" s="87"/>
    </row>
    <row r="884" ht="10.5">
      <c r="D884" s="87"/>
    </row>
    <row r="885" ht="10.5">
      <c r="D885" s="87"/>
    </row>
    <row r="886" ht="10.5">
      <c r="D886" s="87"/>
    </row>
    <row r="887" ht="10.5">
      <c r="D887" s="87"/>
    </row>
    <row r="888" ht="10.5">
      <c r="D888" s="87"/>
    </row>
    <row r="889" ht="10.5">
      <c r="D889" s="87"/>
    </row>
    <row r="890" ht="10.5">
      <c r="D890" s="87"/>
    </row>
    <row r="891" ht="10.5">
      <c r="D891" s="87"/>
    </row>
    <row r="892" ht="10.5">
      <c r="D892" s="87"/>
    </row>
    <row r="893" ht="10.5">
      <c r="D893" s="87"/>
    </row>
    <row r="894" ht="10.5">
      <c r="D894" s="87"/>
    </row>
    <row r="895" ht="10.5">
      <c r="D895" s="87"/>
    </row>
    <row r="896" ht="10.5">
      <c r="D896" s="87"/>
    </row>
    <row r="897" ht="10.5">
      <c r="D897" s="87"/>
    </row>
    <row r="898" ht="10.5">
      <c r="D898" s="87"/>
    </row>
    <row r="899" ht="10.5">
      <c r="D899" s="87"/>
    </row>
    <row r="900" ht="10.5">
      <c r="D900" s="87"/>
    </row>
    <row r="901" ht="10.5">
      <c r="D901" s="87"/>
    </row>
    <row r="902" ht="10.5">
      <c r="D902" s="87"/>
    </row>
    <row r="903" ht="10.5">
      <c r="D903" s="87"/>
    </row>
    <row r="904" ht="10.5">
      <c r="D904" s="87"/>
    </row>
    <row r="905" ht="10.5">
      <c r="D905" s="87"/>
    </row>
    <row r="906" ht="10.5">
      <c r="D906" s="87"/>
    </row>
    <row r="907" ht="10.5">
      <c r="D907" s="87"/>
    </row>
    <row r="908" ht="10.5">
      <c r="D908" s="87"/>
    </row>
    <row r="909" ht="10.5">
      <c r="D909" s="87"/>
    </row>
    <row r="910" ht="10.5">
      <c r="D910" s="87"/>
    </row>
    <row r="911" ht="10.5">
      <c r="D911" s="87"/>
    </row>
    <row r="912" ht="10.5">
      <c r="D912" s="87"/>
    </row>
    <row r="913" ht="10.5">
      <c r="D913" s="87"/>
    </row>
    <row r="914" ht="10.5">
      <c r="D914" s="87"/>
    </row>
    <row r="915" ht="10.5">
      <c r="D915" s="87"/>
    </row>
    <row r="916" ht="10.5">
      <c r="D916" s="87"/>
    </row>
    <row r="917" ht="10.5">
      <c r="D917" s="87"/>
    </row>
    <row r="918" ht="10.5">
      <c r="D918" s="87"/>
    </row>
    <row r="919" ht="10.5">
      <c r="D919" s="87"/>
    </row>
    <row r="920" ht="10.5">
      <c r="D920" s="87"/>
    </row>
    <row r="921" ht="10.5">
      <c r="D921" s="87"/>
    </row>
    <row r="922" ht="10.5">
      <c r="D922" s="87"/>
    </row>
    <row r="923" ht="10.5">
      <c r="D923" s="87"/>
    </row>
    <row r="924" ht="10.5">
      <c r="D924" s="87"/>
    </row>
    <row r="925" ht="10.5">
      <c r="D925" s="87"/>
    </row>
    <row r="926" ht="10.5">
      <c r="D926" s="87"/>
    </row>
    <row r="927" ht="10.5">
      <c r="D927" s="87"/>
    </row>
    <row r="928" ht="10.5">
      <c r="D928" s="87"/>
    </row>
    <row r="929" ht="10.5">
      <c r="D929" s="87"/>
    </row>
    <row r="930" ht="10.5">
      <c r="D930" s="87"/>
    </row>
    <row r="931" ht="10.5">
      <c r="D931" s="87"/>
    </row>
    <row r="932" ht="10.5">
      <c r="D932" s="87"/>
    </row>
    <row r="933" ht="10.5">
      <c r="D933" s="87"/>
    </row>
    <row r="934" ht="10.5">
      <c r="D934" s="87"/>
    </row>
    <row r="935" ht="10.5">
      <c r="D935" s="87"/>
    </row>
    <row r="936" ht="10.5">
      <c r="D936" s="87"/>
    </row>
    <row r="937" ht="10.5">
      <c r="D937" s="87"/>
    </row>
    <row r="938" ht="10.5">
      <c r="D938" s="87"/>
    </row>
    <row r="939" ht="10.5">
      <c r="D939" s="87"/>
    </row>
    <row r="940" ht="10.5">
      <c r="D940" s="87"/>
    </row>
    <row r="941" ht="10.5">
      <c r="D941" s="87"/>
    </row>
    <row r="942" ht="10.5">
      <c r="D942" s="87"/>
    </row>
    <row r="943" ht="10.5">
      <c r="D943" s="87"/>
    </row>
    <row r="944" ht="10.5">
      <c r="D944" s="87"/>
    </row>
    <row r="945" ht="10.5">
      <c r="D945" s="87"/>
    </row>
    <row r="946" ht="10.5">
      <c r="D946" s="87"/>
    </row>
    <row r="947" ht="10.5">
      <c r="D947" s="87"/>
    </row>
    <row r="948" ht="10.5">
      <c r="D948" s="87"/>
    </row>
    <row r="949" ht="10.5">
      <c r="D949" s="87"/>
    </row>
    <row r="950" ht="10.5">
      <c r="D950" s="87"/>
    </row>
    <row r="951" ht="10.5">
      <c r="D951" s="87"/>
    </row>
    <row r="952" ht="10.5">
      <c r="D952" s="87"/>
    </row>
    <row r="953" ht="10.5">
      <c r="D953" s="87"/>
    </row>
    <row r="954" ht="10.5">
      <c r="D954" s="87"/>
    </row>
    <row r="955" ht="10.5">
      <c r="D955" s="87"/>
    </row>
    <row r="956" ht="10.5">
      <c r="D956" s="87"/>
    </row>
    <row r="957" ht="10.5">
      <c r="D957" s="87"/>
    </row>
    <row r="958" ht="10.5">
      <c r="D958" s="87"/>
    </row>
    <row r="959" ht="10.5">
      <c r="D959" s="87"/>
    </row>
    <row r="960" ht="10.5">
      <c r="D960" s="87"/>
    </row>
    <row r="961" ht="10.5">
      <c r="D961" s="87"/>
    </row>
    <row r="962" ht="10.5">
      <c r="D962" s="87"/>
    </row>
    <row r="963" ht="10.5">
      <c r="D963" s="87"/>
    </row>
    <row r="964" ht="10.5">
      <c r="D964" s="87"/>
    </row>
    <row r="965" ht="10.5">
      <c r="D965" s="87"/>
    </row>
    <row r="966" ht="10.5">
      <c r="D966" s="87"/>
    </row>
    <row r="967" ht="10.5">
      <c r="D967" s="87"/>
    </row>
    <row r="968" ht="10.5">
      <c r="D968" s="87"/>
    </row>
    <row r="969" ht="10.5">
      <c r="D969" s="87"/>
    </row>
    <row r="970" ht="10.5">
      <c r="D970" s="87"/>
    </row>
    <row r="971" ht="10.5">
      <c r="D971" s="87"/>
    </row>
    <row r="972" ht="10.5">
      <c r="D972" s="87"/>
    </row>
    <row r="973" ht="10.5">
      <c r="D973" s="87"/>
    </row>
    <row r="974" ht="10.5">
      <c r="D974" s="87"/>
    </row>
    <row r="975" ht="10.5">
      <c r="D975" s="87"/>
    </row>
    <row r="976" ht="10.5">
      <c r="D976" s="87"/>
    </row>
    <row r="977" ht="10.5">
      <c r="D977" s="87"/>
    </row>
    <row r="978" ht="10.5">
      <c r="D978" s="87"/>
    </row>
    <row r="979" ht="10.5">
      <c r="D979" s="87"/>
    </row>
    <row r="980" ht="10.5">
      <c r="D980" s="87"/>
    </row>
    <row r="981" ht="10.5">
      <c r="D981" s="87"/>
    </row>
    <row r="982" ht="10.5">
      <c r="D982" s="87"/>
    </row>
    <row r="983" ht="10.5">
      <c r="D983" s="87"/>
    </row>
    <row r="984" ht="10.5">
      <c r="D984" s="87"/>
    </row>
    <row r="985" ht="10.5">
      <c r="D985" s="87"/>
    </row>
    <row r="986" ht="10.5">
      <c r="D986" s="87"/>
    </row>
    <row r="987" ht="10.5">
      <c r="D987" s="87"/>
    </row>
    <row r="988" ht="10.5">
      <c r="D988" s="87"/>
    </row>
    <row r="989" ht="10.5">
      <c r="D989" s="87"/>
    </row>
    <row r="990" ht="10.5">
      <c r="D990" s="87"/>
    </row>
    <row r="991" ht="10.5">
      <c r="D991" s="87"/>
    </row>
    <row r="992" ht="10.5">
      <c r="D992" s="87"/>
    </row>
    <row r="993" ht="10.5">
      <c r="D993" s="87"/>
    </row>
    <row r="994" ht="10.5">
      <c r="D994" s="87"/>
    </row>
    <row r="995" ht="10.5">
      <c r="D995" s="87"/>
    </row>
    <row r="996" ht="10.5">
      <c r="D996" s="87"/>
    </row>
    <row r="997" ht="10.5">
      <c r="D997" s="87"/>
    </row>
    <row r="998" ht="10.5">
      <c r="D998" s="87"/>
    </row>
    <row r="999" ht="10.5">
      <c r="D999" s="87"/>
    </row>
    <row r="1000" ht="10.5">
      <c r="D1000" s="87"/>
    </row>
    <row r="1001" ht="10.5">
      <c r="D1001" s="87"/>
    </row>
    <row r="1002" ht="10.5">
      <c r="D1002" s="87"/>
    </row>
    <row r="1003" ht="10.5">
      <c r="D1003" s="87"/>
    </row>
    <row r="1004" ht="10.5">
      <c r="D1004" s="87"/>
    </row>
    <row r="1005" ht="10.5">
      <c r="D1005" s="87"/>
    </row>
    <row r="1006" ht="10.5">
      <c r="D1006" s="87"/>
    </row>
    <row r="1007" ht="10.5">
      <c r="D1007" s="87"/>
    </row>
    <row r="1008" ht="10.5">
      <c r="D1008" s="87"/>
    </row>
    <row r="1009" ht="10.5">
      <c r="D1009" s="87"/>
    </row>
    <row r="1010" ht="10.5">
      <c r="D1010" s="87"/>
    </row>
    <row r="1011" ht="10.5">
      <c r="D1011" s="87"/>
    </row>
    <row r="1012" ht="10.5">
      <c r="D1012" s="87"/>
    </row>
    <row r="1013" ht="10.5">
      <c r="D1013" s="87"/>
    </row>
    <row r="1014" ht="10.5">
      <c r="D1014" s="87"/>
    </row>
    <row r="1015" ht="10.5">
      <c r="D1015" s="87"/>
    </row>
    <row r="1016" ht="10.5">
      <c r="D1016" s="87"/>
    </row>
    <row r="1017" ht="10.5">
      <c r="D1017" s="87"/>
    </row>
    <row r="1018" ht="10.5">
      <c r="D1018" s="87"/>
    </row>
    <row r="1019" ht="10.5">
      <c r="D1019" s="87"/>
    </row>
    <row r="1020" ht="10.5">
      <c r="D1020" s="87"/>
    </row>
    <row r="1021" ht="10.5">
      <c r="D1021" s="87"/>
    </row>
    <row r="1022" ht="10.5">
      <c r="D1022" s="87"/>
    </row>
    <row r="1023" ht="10.5">
      <c r="D1023" s="87"/>
    </row>
    <row r="1024" ht="10.5">
      <c r="D1024" s="87"/>
    </row>
    <row r="1025" ht="10.5">
      <c r="D1025" s="87"/>
    </row>
    <row r="1026" ht="10.5">
      <c r="D1026" s="87"/>
    </row>
    <row r="1027" ht="10.5">
      <c r="D1027" s="87"/>
    </row>
    <row r="1028" ht="10.5">
      <c r="D1028" s="87"/>
    </row>
    <row r="1029" ht="10.5">
      <c r="D1029" s="87"/>
    </row>
    <row r="1030" ht="10.5">
      <c r="D1030" s="87"/>
    </row>
    <row r="1031" ht="10.5">
      <c r="D1031" s="87"/>
    </row>
    <row r="1032" ht="10.5">
      <c r="D1032" s="87"/>
    </row>
    <row r="1033" ht="10.5">
      <c r="D1033" s="87"/>
    </row>
    <row r="1034" ht="10.5">
      <c r="D1034" s="87"/>
    </row>
    <row r="1035" ht="10.5">
      <c r="D1035" s="87"/>
    </row>
    <row r="1036" ht="10.5">
      <c r="D1036" s="87"/>
    </row>
    <row r="1037" ht="10.5">
      <c r="D1037" s="87"/>
    </row>
    <row r="1038" ht="10.5">
      <c r="D1038" s="87"/>
    </row>
    <row r="1039" ht="10.5">
      <c r="D1039" s="87"/>
    </row>
    <row r="1040" ht="10.5">
      <c r="D1040" s="87"/>
    </row>
    <row r="1041" ht="10.5">
      <c r="D1041" s="87"/>
    </row>
    <row r="1042" ht="10.5">
      <c r="D1042" s="87"/>
    </row>
    <row r="1043" ht="10.5">
      <c r="D1043" s="87"/>
    </row>
    <row r="1044" ht="10.5">
      <c r="D1044" s="87"/>
    </row>
    <row r="1045" ht="10.5">
      <c r="D1045" s="87"/>
    </row>
    <row r="1046" ht="10.5">
      <c r="D1046" s="87"/>
    </row>
    <row r="1047" ht="10.5">
      <c r="D1047" s="87"/>
    </row>
    <row r="1048" ht="10.5">
      <c r="D1048" s="87"/>
    </row>
    <row r="1049" ht="10.5">
      <c r="D1049" s="87"/>
    </row>
    <row r="1050" ht="10.5">
      <c r="D1050" s="87"/>
    </row>
    <row r="1051" ht="10.5">
      <c r="D1051" s="87"/>
    </row>
    <row r="1052" ht="10.5">
      <c r="D1052" s="87"/>
    </row>
    <row r="1053" ht="10.5">
      <c r="D1053" s="87"/>
    </row>
    <row r="1054" ht="10.5">
      <c r="D1054" s="87"/>
    </row>
    <row r="1055" ht="10.5">
      <c r="D1055" s="87"/>
    </row>
    <row r="1056" ht="10.5">
      <c r="D1056" s="87"/>
    </row>
    <row r="1057" ht="10.5">
      <c r="D1057" s="87"/>
    </row>
    <row r="1058" ht="10.5">
      <c r="D1058" s="87"/>
    </row>
    <row r="1059" ht="10.5">
      <c r="D1059" s="87"/>
    </row>
    <row r="1060" ht="10.5">
      <c r="D1060" s="87"/>
    </row>
  </sheetData>
  <sheetProtection/>
  <mergeCells count="2">
    <mergeCell ref="B4:D4"/>
    <mergeCell ref="B19:D19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H6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.28125" style="10" customWidth="1"/>
    <col min="2" max="2" width="45.7109375" style="26" customWidth="1"/>
    <col min="3" max="8" width="14.7109375" style="2" customWidth="1"/>
    <col min="9" max="9" width="9.140625" style="2" customWidth="1"/>
    <col min="10" max="10" width="12.28125" style="2" bestFit="1" customWidth="1"/>
    <col min="11" max="16384" width="9.140625" style="2" customWidth="1"/>
  </cols>
  <sheetData>
    <row r="2" ht="12.75">
      <c r="B2" s="742" t="s">
        <v>175</v>
      </c>
    </row>
    <row r="3" ht="10.5">
      <c r="B3" s="77"/>
    </row>
    <row r="4" spans="2:8" ht="16.5" customHeight="1">
      <c r="B4" s="429" t="s">
        <v>420</v>
      </c>
      <c r="C4" s="11"/>
      <c r="D4" s="11"/>
      <c r="E4" s="11"/>
      <c r="F4" s="11"/>
      <c r="G4" s="11"/>
      <c r="H4" s="11"/>
    </row>
    <row r="5" spans="1:8" s="30" customFormat="1" ht="33" customHeight="1">
      <c r="A5" s="88"/>
      <c r="B5" s="430" t="s">
        <v>180</v>
      </c>
      <c r="C5" s="340" t="s">
        <v>19</v>
      </c>
      <c r="D5" s="340" t="s">
        <v>64</v>
      </c>
      <c r="E5" s="340" t="s">
        <v>65</v>
      </c>
      <c r="F5" s="340" t="s">
        <v>66</v>
      </c>
      <c r="G5" s="340" t="s">
        <v>20</v>
      </c>
      <c r="H5" s="408" t="s">
        <v>215</v>
      </c>
    </row>
    <row r="6" spans="2:8" ht="15" customHeight="1">
      <c r="B6" s="409" t="s">
        <v>67</v>
      </c>
      <c r="C6" s="410">
        <v>2199</v>
      </c>
      <c r="D6" s="410">
        <v>958</v>
      </c>
      <c r="E6" s="410">
        <v>3050</v>
      </c>
      <c r="F6" s="410">
        <v>0</v>
      </c>
      <c r="G6" s="410">
        <v>0</v>
      </c>
      <c r="H6" s="411">
        <f>SUM(C6:G6)</f>
        <v>6207</v>
      </c>
    </row>
    <row r="7" spans="2:8" ht="15" customHeight="1">
      <c r="B7" s="412" t="s">
        <v>77</v>
      </c>
      <c r="C7" s="413">
        <v>1174</v>
      </c>
      <c r="D7" s="413">
        <v>798</v>
      </c>
      <c r="E7" s="413">
        <v>168</v>
      </c>
      <c r="F7" s="413">
        <v>0</v>
      </c>
      <c r="G7" s="413">
        <v>0</v>
      </c>
      <c r="H7" s="414">
        <f>SUM(C7:G7)</f>
        <v>2140</v>
      </c>
    </row>
    <row r="8" spans="2:8" ht="15" customHeight="1">
      <c r="B8" s="412" t="s">
        <v>78</v>
      </c>
      <c r="C8" s="413">
        <v>84342</v>
      </c>
      <c r="D8" s="413">
        <v>205915</v>
      </c>
      <c r="E8" s="413">
        <v>258092</v>
      </c>
      <c r="F8" s="413">
        <v>887736</v>
      </c>
      <c r="G8" s="413">
        <v>215548</v>
      </c>
      <c r="H8" s="414">
        <f aca="true" t="shared" si="0" ref="H8:H14">SUM(C8:G8)</f>
        <v>1651633</v>
      </c>
    </row>
    <row r="9" spans="2:8" ht="15" customHeight="1">
      <c r="B9" s="431" t="s">
        <v>221</v>
      </c>
      <c r="C9" s="413">
        <v>0</v>
      </c>
      <c r="D9" s="413">
        <v>370</v>
      </c>
      <c r="E9" s="413">
        <v>2692</v>
      </c>
      <c r="F9" s="413">
        <v>15446</v>
      </c>
      <c r="G9" s="413">
        <v>29607</v>
      </c>
      <c r="H9" s="414">
        <f t="shared" si="0"/>
        <v>48115</v>
      </c>
    </row>
    <row r="10" spans="2:8" ht="15" customHeight="1">
      <c r="B10" s="412" t="s">
        <v>79</v>
      </c>
      <c r="C10" s="413">
        <v>22017</v>
      </c>
      <c r="D10" s="413">
        <v>-5020</v>
      </c>
      <c r="E10" s="413">
        <v>-35874</v>
      </c>
      <c r="F10" s="413">
        <v>-35365</v>
      </c>
      <c r="G10" s="413">
        <v>1331</v>
      </c>
      <c r="H10" s="414">
        <f t="shared" si="0"/>
        <v>-52911</v>
      </c>
    </row>
    <row r="11" spans="2:8" ht="15" customHeight="1" hidden="1">
      <c r="B11" s="412" t="s">
        <v>80</v>
      </c>
      <c r="C11" s="413">
        <v>0</v>
      </c>
      <c r="D11" s="413">
        <v>0</v>
      </c>
      <c r="E11" s="413">
        <v>0</v>
      </c>
      <c r="F11" s="413">
        <v>0</v>
      </c>
      <c r="G11" s="413">
        <v>0</v>
      </c>
      <c r="H11" s="414">
        <f t="shared" si="0"/>
        <v>0</v>
      </c>
    </row>
    <row r="12" spans="2:8" ht="15" customHeight="1">
      <c r="B12" s="412" t="s">
        <v>68</v>
      </c>
      <c r="C12" s="413">
        <v>7508</v>
      </c>
      <c r="D12" s="413">
        <v>502</v>
      </c>
      <c r="E12" s="413">
        <v>-5854</v>
      </c>
      <c r="F12" s="413">
        <v>-4070</v>
      </c>
      <c r="G12" s="413">
        <v>-120</v>
      </c>
      <c r="H12" s="414">
        <f t="shared" si="0"/>
        <v>-2034</v>
      </c>
    </row>
    <row r="13" spans="2:8" ht="15" customHeight="1">
      <c r="B13" s="412" t="s">
        <v>69</v>
      </c>
      <c r="C13" s="413">
        <v>0</v>
      </c>
      <c r="D13" s="413">
        <v>-1</v>
      </c>
      <c r="E13" s="413">
        <v>0</v>
      </c>
      <c r="F13" s="413">
        <v>0</v>
      </c>
      <c r="G13" s="413">
        <v>0</v>
      </c>
      <c r="H13" s="414">
        <f t="shared" si="0"/>
        <v>-1</v>
      </c>
    </row>
    <row r="14" spans="2:8" ht="15" customHeight="1" thickBot="1">
      <c r="B14" s="415" t="s">
        <v>3</v>
      </c>
      <c r="C14" s="416">
        <v>2477</v>
      </c>
      <c r="D14" s="416">
        <v>6844</v>
      </c>
      <c r="E14" s="416">
        <v>12605</v>
      </c>
      <c r="F14" s="416">
        <v>850</v>
      </c>
      <c r="G14" s="416">
        <v>0</v>
      </c>
      <c r="H14" s="417">
        <f t="shared" si="0"/>
        <v>22776</v>
      </c>
    </row>
    <row r="15" spans="2:8" ht="18" customHeight="1" thickBot="1">
      <c r="B15" s="131" t="s">
        <v>70</v>
      </c>
      <c r="C15" s="418">
        <f aca="true" t="shared" si="1" ref="C15:H15">SUM(C6:C8,C10:C14)</f>
        <v>119717</v>
      </c>
      <c r="D15" s="418">
        <f t="shared" si="1"/>
        <v>209996</v>
      </c>
      <c r="E15" s="418">
        <f t="shared" si="1"/>
        <v>232187</v>
      </c>
      <c r="F15" s="418">
        <f t="shared" si="1"/>
        <v>849151</v>
      </c>
      <c r="G15" s="418">
        <f t="shared" si="1"/>
        <v>216759</v>
      </c>
      <c r="H15" s="419">
        <f t="shared" si="1"/>
        <v>1627810</v>
      </c>
    </row>
    <row r="16" spans="2:8" ht="12.75" customHeight="1">
      <c r="B16" s="11"/>
      <c r="C16" s="11"/>
      <c r="D16" s="11"/>
      <c r="E16" s="11"/>
      <c r="F16" s="11"/>
      <c r="G16" s="11"/>
      <c r="H16" s="11"/>
    </row>
    <row r="17" spans="2:8" ht="19.5" customHeight="1">
      <c r="B17" s="429" t="s">
        <v>420</v>
      </c>
      <c r="C17" s="89"/>
      <c r="D17" s="89"/>
      <c r="E17" s="80"/>
      <c r="F17" s="11"/>
      <c r="G17" s="11"/>
      <c r="H17" s="11"/>
    </row>
    <row r="18" spans="1:8" ht="33" customHeight="1" thickBot="1">
      <c r="A18" s="2"/>
      <c r="B18" s="430" t="s">
        <v>179</v>
      </c>
      <c r="C18" s="340" t="s">
        <v>19</v>
      </c>
      <c r="D18" s="340" t="s">
        <v>64</v>
      </c>
      <c r="E18" s="340" t="s">
        <v>65</v>
      </c>
      <c r="F18" s="340" t="s">
        <v>66</v>
      </c>
      <c r="G18" s="340" t="s">
        <v>20</v>
      </c>
      <c r="H18" s="408" t="s">
        <v>215</v>
      </c>
    </row>
    <row r="19" spans="2:8" ht="15" customHeight="1" thickBot="1">
      <c r="B19" s="131" t="s">
        <v>176</v>
      </c>
      <c r="C19" s="418"/>
      <c r="D19" s="418"/>
      <c r="E19" s="418"/>
      <c r="F19" s="418"/>
      <c r="G19" s="418"/>
      <c r="H19" s="419"/>
    </row>
    <row r="20" spans="2:8" ht="15" customHeight="1" thickBot="1">
      <c r="B20" s="131" t="s">
        <v>177</v>
      </c>
      <c r="C20" s="418">
        <v>18477230</v>
      </c>
      <c r="D20" s="418">
        <v>5981653</v>
      </c>
      <c r="E20" s="418">
        <v>6121559</v>
      </c>
      <c r="F20" s="418">
        <v>932698</v>
      </c>
      <c r="G20" s="418">
        <v>0</v>
      </c>
      <c r="H20" s="419">
        <f>SUM(C20:G20)</f>
        <v>31513140</v>
      </c>
    </row>
    <row r="21" spans="2:8" ht="15" customHeight="1" thickBot="1">
      <c r="B21" s="131" t="s">
        <v>178</v>
      </c>
      <c r="C21" s="418">
        <v>18552994</v>
      </c>
      <c r="D21" s="418">
        <v>6003320</v>
      </c>
      <c r="E21" s="418">
        <v>6115410</v>
      </c>
      <c r="F21" s="418">
        <v>915710</v>
      </c>
      <c r="G21" s="418">
        <v>0</v>
      </c>
      <c r="H21" s="419">
        <f>SUM(C21:G21)</f>
        <v>31587434</v>
      </c>
    </row>
    <row r="22" spans="2:8" ht="12.75" customHeight="1">
      <c r="B22" s="80"/>
      <c r="C22" s="89"/>
      <c r="D22" s="11"/>
      <c r="E22" s="11"/>
      <c r="F22" s="11"/>
      <c r="G22" s="11"/>
      <c r="H22" s="11"/>
    </row>
    <row r="23" spans="2:8" ht="12.75" customHeight="1">
      <c r="B23" s="80"/>
      <c r="C23" s="89"/>
      <c r="D23" s="11"/>
      <c r="E23" s="11"/>
      <c r="F23" s="11"/>
      <c r="G23" s="11"/>
      <c r="H23" s="11"/>
    </row>
    <row r="24" spans="1:8" ht="19.5" customHeight="1">
      <c r="A24" s="2"/>
      <c r="B24" s="429" t="s">
        <v>312</v>
      </c>
      <c r="C24" s="11"/>
      <c r="D24" s="11"/>
      <c r="E24" s="11"/>
      <c r="F24" s="11"/>
      <c r="G24" s="11"/>
      <c r="H24" s="11"/>
    </row>
    <row r="25" spans="1:8" ht="33" customHeight="1">
      <c r="A25" s="2"/>
      <c r="B25" s="430" t="s">
        <v>180</v>
      </c>
      <c r="C25" s="340" t="s">
        <v>19</v>
      </c>
      <c r="D25" s="340" t="s">
        <v>64</v>
      </c>
      <c r="E25" s="340" t="s">
        <v>65</v>
      </c>
      <c r="F25" s="340" t="s">
        <v>66</v>
      </c>
      <c r="G25" s="340" t="s">
        <v>20</v>
      </c>
      <c r="H25" s="408" t="s">
        <v>215</v>
      </c>
    </row>
    <row r="26" spans="1:8" ht="15" customHeight="1">
      <c r="A26" s="2"/>
      <c r="B26" s="409" t="s">
        <v>67</v>
      </c>
      <c r="C26" s="410">
        <v>4405</v>
      </c>
      <c r="D26" s="410">
        <v>12096</v>
      </c>
      <c r="E26" s="410">
        <v>2815</v>
      </c>
      <c r="F26" s="410">
        <v>505</v>
      </c>
      <c r="G26" s="410">
        <v>0</v>
      </c>
      <c r="H26" s="411">
        <f aca="true" t="shared" si="2" ref="H26:H34">SUM(C26:G26)</f>
        <v>19821</v>
      </c>
    </row>
    <row r="27" spans="1:8" ht="15" customHeight="1">
      <c r="A27" s="2"/>
      <c r="B27" s="412" t="s">
        <v>77</v>
      </c>
      <c r="C27" s="413">
        <v>78</v>
      </c>
      <c r="D27" s="413">
        <v>331</v>
      </c>
      <c r="E27" s="413">
        <v>616</v>
      </c>
      <c r="F27" s="413">
        <v>93</v>
      </c>
      <c r="G27" s="413">
        <v>0</v>
      </c>
      <c r="H27" s="414">
        <f t="shared" si="2"/>
        <v>1118</v>
      </c>
    </row>
    <row r="28" spans="1:8" ht="15" customHeight="1">
      <c r="A28" s="2"/>
      <c r="B28" s="412" t="s">
        <v>78</v>
      </c>
      <c r="C28" s="413">
        <v>74196</v>
      </c>
      <c r="D28" s="413">
        <v>360473</v>
      </c>
      <c r="E28" s="413">
        <v>692750</v>
      </c>
      <c r="F28" s="413">
        <v>1645746</v>
      </c>
      <c r="G28" s="413">
        <v>279670</v>
      </c>
      <c r="H28" s="414">
        <f t="shared" si="2"/>
        <v>3052835</v>
      </c>
    </row>
    <row r="29" spans="1:8" ht="15" customHeight="1" hidden="1">
      <c r="A29" s="2"/>
      <c r="B29" s="431" t="s">
        <v>221</v>
      </c>
      <c r="C29" s="413">
        <v>0</v>
      </c>
      <c r="D29" s="413">
        <v>0</v>
      </c>
      <c r="E29" s="413">
        <v>0</v>
      </c>
      <c r="F29" s="413">
        <v>0</v>
      </c>
      <c r="G29" s="413">
        <v>0</v>
      </c>
      <c r="H29" s="414">
        <f t="shared" si="2"/>
        <v>0</v>
      </c>
    </row>
    <row r="30" spans="1:8" ht="15" customHeight="1">
      <c r="A30" s="2"/>
      <c r="B30" s="412" t="s">
        <v>79</v>
      </c>
      <c r="C30" s="413">
        <v>14888</v>
      </c>
      <c r="D30" s="413">
        <v>-2452</v>
      </c>
      <c r="E30" s="413">
        <v>-18874</v>
      </c>
      <c r="F30" s="413">
        <v>-8278</v>
      </c>
      <c r="G30" s="413">
        <v>984</v>
      </c>
      <c r="H30" s="414">
        <f t="shared" si="2"/>
        <v>-13732</v>
      </c>
    </row>
    <row r="31" spans="1:8" ht="15" customHeight="1" hidden="1">
      <c r="A31" s="2"/>
      <c r="B31" s="412" t="s">
        <v>80</v>
      </c>
      <c r="C31" s="413">
        <v>0</v>
      </c>
      <c r="D31" s="413">
        <v>0</v>
      </c>
      <c r="E31" s="413">
        <v>0</v>
      </c>
      <c r="F31" s="413">
        <v>0</v>
      </c>
      <c r="G31" s="413">
        <v>0</v>
      </c>
      <c r="H31" s="414">
        <f t="shared" si="2"/>
        <v>0</v>
      </c>
    </row>
    <row r="32" spans="1:8" ht="15" customHeight="1">
      <c r="A32" s="2"/>
      <c r="B32" s="412" t="s">
        <v>68</v>
      </c>
      <c r="C32" s="413">
        <v>-2766</v>
      </c>
      <c r="D32" s="413">
        <v>1377</v>
      </c>
      <c r="E32" s="413">
        <v>-11212</v>
      </c>
      <c r="F32" s="413">
        <v>-141</v>
      </c>
      <c r="G32" s="413">
        <v>-2</v>
      </c>
      <c r="H32" s="414">
        <f t="shared" si="2"/>
        <v>-12744</v>
      </c>
    </row>
    <row r="33" spans="1:8" ht="15" customHeight="1" hidden="1">
      <c r="A33" s="2"/>
      <c r="B33" s="412" t="s">
        <v>69</v>
      </c>
      <c r="C33" s="413">
        <v>0</v>
      </c>
      <c r="D33" s="413">
        <v>0</v>
      </c>
      <c r="E33" s="413">
        <v>0</v>
      </c>
      <c r="F33" s="413">
        <v>0</v>
      </c>
      <c r="G33" s="413">
        <v>0</v>
      </c>
      <c r="H33" s="414">
        <f t="shared" si="2"/>
        <v>0</v>
      </c>
    </row>
    <row r="34" spans="1:8" ht="15" customHeight="1" thickBot="1">
      <c r="A34" s="2"/>
      <c r="B34" s="415" t="s">
        <v>3</v>
      </c>
      <c r="C34" s="416">
        <v>113</v>
      </c>
      <c r="D34" s="416">
        <v>2064</v>
      </c>
      <c r="E34" s="416">
        <v>3576</v>
      </c>
      <c r="F34" s="416">
        <v>381</v>
      </c>
      <c r="G34" s="416">
        <v>0</v>
      </c>
      <c r="H34" s="417">
        <f t="shared" si="2"/>
        <v>6134</v>
      </c>
    </row>
    <row r="35" spans="1:8" ht="18" customHeight="1" thickBot="1">
      <c r="A35" s="2"/>
      <c r="B35" s="131" t="s">
        <v>70</v>
      </c>
      <c r="C35" s="418">
        <f>SUM(C26:C34)</f>
        <v>90914</v>
      </c>
      <c r="D35" s="418">
        <f>SUM(D26:D34)</f>
        <v>373889</v>
      </c>
      <c r="E35" s="418">
        <f>SUM(E26:E34)</f>
        <v>669671</v>
      </c>
      <c r="F35" s="418">
        <f>SUM(F26:F34)</f>
        <v>1638306</v>
      </c>
      <c r="G35" s="418">
        <f>SUM(G26:G34)</f>
        <v>280652</v>
      </c>
      <c r="H35" s="419">
        <f>SUM(C35:G35)</f>
        <v>3053432</v>
      </c>
    </row>
    <row r="36" spans="1:8" ht="10.5">
      <c r="A36" s="2"/>
      <c r="B36" s="11"/>
      <c r="C36" s="11"/>
      <c r="D36" s="11"/>
      <c r="E36" s="11"/>
      <c r="F36" s="11"/>
      <c r="G36" s="11"/>
      <c r="H36" s="11"/>
    </row>
    <row r="37" spans="1:8" ht="19.5" customHeight="1">
      <c r="A37" s="2"/>
      <c r="B37" s="429" t="s">
        <v>312</v>
      </c>
      <c r="C37" s="89"/>
      <c r="D37" s="89"/>
      <c r="E37" s="80"/>
      <c r="F37" s="11"/>
      <c r="G37" s="11"/>
      <c r="H37" s="11"/>
    </row>
    <row r="38" spans="1:8" ht="33" customHeight="1" thickBot="1">
      <c r="A38" s="2"/>
      <c r="B38" s="430" t="s">
        <v>179</v>
      </c>
      <c r="C38" s="340" t="s">
        <v>19</v>
      </c>
      <c r="D38" s="340" t="s">
        <v>64</v>
      </c>
      <c r="E38" s="340" t="s">
        <v>65</v>
      </c>
      <c r="F38" s="340" t="s">
        <v>66</v>
      </c>
      <c r="G38" s="340" t="s">
        <v>20</v>
      </c>
      <c r="H38" s="408" t="s">
        <v>215</v>
      </c>
    </row>
    <row r="39" spans="1:8" ht="15" customHeight="1" thickBot="1">
      <c r="A39" s="2"/>
      <c r="B39" s="131" t="s">
        <v>176</v>
      </c>
      <c r="C39" s="418"/>
      <c r="D39" s="418"/>
      <c r="E39" s="418"/>
      <c r="F39" s="418"/>
      <c r="G39" s="418"/>
      <c r="H39" s="419"/>
    </row>
    <row r="40" spans="1:8" ht="15" customHeight="1" thickBot="1">
      <c r="A40" s="2"/>
      <c r="B40" s="131" t="s">
        <v>177</v>
      </c>
      <c r="C40" s="418">
        <v>15078298</v>
      </c>
      <c r="D40" s="418">
        <v>4600883</v>
      </c>
      <c r="E40" s="418">
        <v>8408120</v>
      </c>
      <c r="F40" s="418">
        <v>1051490</v>
      </c>
      <c r="G40" s="418">
        <v>0</v>
      </c>
      <c r="H40" s="419">
        <f>SUM(C40:G40)</f>
        <v>29138791</v>
      </c>
    </row>
    <row r="41" spans="1:8" ht="15" customHeight="1" thickBot="1">
      <c r="A41" s="2"/>
      <c r="B41" s="131" t="s">
        <v>178</v>
      </c>
      <c r="C41" s="418">
        <v>15109535</v>
      </c>
      <c r="D41" s="418">
        <v>4588461</v>
      </c>
      <c r="E41" s="418">
        <v>8480786</v>
      </c>
      <c r="F41" s="418">
        <v>1034073</v>
      </c>
      <c r="G41" s="418">
        <v>0</v>
      </c>
      <c r="H41" s="419">
        <f>SUM(C41:G41)</f>
        <v>29212855</v>
      </c>
    </row>
    <row r="42" spans="1:2" ht="10.5">
      <c r="A42" s="2"/>
      <c r="B42" s="2"/>
    </row>
    <row r="43" spans="1:2" ht="10.5">
      <c r="A43" s="2"/>
      <c r="B43" s="2"/>
    </row>
    <row r="44" spans="1:2" ht="10.5">
      <c r="A44" s="2"/>
      <c r="B44" s="2"/>
    </row>
    <row r="45" spans="1:2" ht="10.5">
      <c r="A45" s="2"/>
      <c r="B45" s="2"/>
    </row>
    <row r="46" spans="1:2" ht="10.5">
      <c r="A46" s="2"/>
      <c r="B46" s="2"/>
    </row>
    <row r="47" spans="1:2" ht="10.5">
      <c r="A47" s="2"/>
      <c r="B47" s="2"/>
    </row>
    <row r="48" spans="1:2" ht="6" customHeight="1">
      <c r="A48" s="2"/>
      <c r="B48" s="2"/>
    </row>
    <row r="49" spans="1:2" ht="10.5">
      <c r="A49" s="2"/>
      <c r="B49" s="2"/>
    </row>
    <row r="50" spans="1:2" ht="10.5">
      <c r="A50" s="2"/>
      <c r="B50" s="2"/>
    </row>
    <row r="51" spans="1:2" ht="10.5">
      <c r="A51" s="2"/>
      <c r="B51" s="2"/>
    </row>
    <row r="52" spans="1:2" ht="10.5">
      <c r="A52" s="2"/>
      <c r="B52" s="2"/>
    </row>
    <row r="53" spans="1:2" ht="10.5">
      <c r="A53" s="2"/>
      <c r="B53" s="2"/>
    </row>
    <row r="54" spans="1:2" ht="10.5">
      <c r="A54" s="2"/>
      <c r="B54" s="2"/>
    </row>
    <row r="55" spans="1:2" ht="6" customHeight="1">
      <c r="A55" s="2"/>
      <c r="B55" s="2"/>
    </row>
    <row r="56" spans="1:2" ht="10.5">
      <c r="A56" s="2"/>
      <c r="B56" s="2"/>
    </row>
    <row r="57" spans="1:2" ht="10.5">
      <c r="A57" s="2"/>
      <c r="B57" s="2"/>
    </row>
    <row r="58" spans="1:2" ht="10.5">
      <c r="A58" s="2"/>
      <c r="B58" s="2"/>
    </row>
    <row r="59" spans="1:2" ht="10.5">
      <c r="A59" s="2"/>
      <c r="B59" s="2"/>
    </row>
    <row r="60" spans="1:2" ht="10.5">
      <c r="A60" s="2"/>
      <c r="B60" s="2"/>
    </row>
    <row r="61" spans="1:2" ht="10.5">
      <c r="A61" s="2"/>
      <c r="B61" s="2"/>
    </row>
    <row r="62" spans="1:2" ht="10.5">
      <c r="A62" s="2"/>
      <c r="B62" s="2"/>
    </row>
    <row r="63" spans="1:2" ht="10.5">
      <c r="A63" s="2"/>
      <c r="B63" s="2"/>
    </row>
    <row r="64" spans="1:2" ht="10.5">
      <c r="A64" s="2"/>
      <c r="B64" s="2"/>
    </row>
    <row r="65" spans="1:2" ht="10.5">
      <c r="A65" s="2"/>
      <c r="B65" s="2"/>
    </row>
    <row r="66" spans="1:2" ht="10.5">
      <c r="A66" s="2"/>
      <c r="B66" s="2"/>
    </row>
    <row r="67" spans="1:2" ht="10.5">
      <c r="A67" s="2"/>
      <c r="B67" s="2"/>
    </row>
    <row r="68" spans="1:2" ht="10.5">
      <c r="A68" s="2"/>
      <c r="B68" s="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D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3.421875" style="12" customWidth="1"/>
    <col min="2" max="2" width="41.8515625" style="13" bestFit="1" customWidth="1"/>
    <col min="3" max="4" width="25.7109375" style="13" customWidth="1"/>
    <col min="5" max="16384" width="9.140625" style="12" customWidth="1"/>
  </cols>
  <sheetData>
    <row r="2" spans="2:4" ht="39.75" customHeight="1" thickBot="1">
      <c r="B2" s="580" t="s">
        <v>370</v>
      </c>
      <c r="C2" s="432" t="s">
        <v>371</v>
      </c>
      <c r="D2" s="579" t="s">
        <v>451</v>
      </c>
    </row>
    <row r="3" spans="2:4" ht="16.5" customHeight="1" thickTop="1">
      <c r="B3" s="581" t="s">
        <v>372</v>
      </c>
      <c r="C3" s="582">
        <v>0.45</v>
      </c>
      <c r="D3" s="583">
        <v>0.013</v>
      </c>
    </row>
    <row r="4" spans="2:4" ht="16.5" customHeight="1">
      <c r="B4" s="132" t="s">
        <v>373</v>
      </c>
      <c r="C4" s="584">
        <v>0.43</v>
      </c>
      <c r="D4" s="585">
        <v>0.013</v>
      </c>
    </row>
    <row r="5" spans="2:4" ht="16.5" customHeight="1">
      <c r="B5" s="132" t="s">
        <v>374</v>
      </c>
      <c r="C5" s="584">
        <v>0.02</v>
      </c>
      <c r="D5" s="585">
        <v>0.001</v>
      </c>
    </row>
    <row r="6" spans="2:4" ht="16.5" customHeight="1">
      <c r="B6" s="132" t="s">
        <v>3</v>
      </c>
      <c r="C6" s="584">
        <v>0.1</v>
      </c>
      <c r="D6" s="585">
        <v>-0.003</v>
      </c>
    </row>
    <row r="7" spans="2:4" ht="16.5" customHeight="1" thickBot="1">
      <c r="B7" s="586" t="s">
        <v>215</v>
      </c>
      <c r="C7" s="587">
        <v>1</v>
      </c>
      <c r="D7" s="588">
        <v>0.024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K26"/>
  <sheetViews>
    <sheetView zoomScale="110" zoomScaleNormal="110" zoomScalePageLayoutView="0" workbookViewId="0" topLeftCell="A1">
      <selection activeCell="B33" sqref="B33"/>
    </sheetView>
  </sheetViews>
  <sheetFormatPr defaultColWidth="9.140625" defaultRowHeight="12.75"/>
  <cols>
    <col min="1" max="1" width="2.28125" style="10" customWidth="1"/>
    <col min="2" max="2" width="46.57421875" style="26" customWidth="1"/>
    <col min="3" max="6" width="15.7109375" style="6" customWidth="1"/>
    <col min="7" max="7" width="9.140625" style="2" customWidth="1"/>
    <col min="8" max="8" width="16.57421875" style="2" customWidth="1"/>
    <col min="9" max="9" width="9.140625" style="2" customWidth="1"/>
    <col min="10" max="10" width="12.00390625" style="2" customWidth="1"/>
    <col min="11" max="16384" width="9.140625" style="2" customWidth="1"/>
  </cols>
  <sheetData>
    <row r="2" spans="2:6" ht="15" customHeight="1" thickBot="1">
      <c r="B2" s="339"/>
      <c r="C2" s="666" t="s">
        <v>420</v>
      </c>
      <c r="D2" s="714"/>
      <c r="E2" s="715" t="s">
        <v>312</v>
      </c>
      <c r="F2" s="716"/>
    </row>
    <row r="3" spans="2:7" ht="24.75" customHeight="1">
      <c r="B3" s="433"/>
      <c r="C3" s="434" t="s">
        <v>6</v>
      </c>
      <c r="D3" s="434" t="s">
        <v>134</v>
      </c>
      <c r="E3" s="434" t="s">
        <v>6</v>
      </c>
      <c r="F3" s="152" t="s">
        <v>134</v>
      </c>
      <c r="G3" s="26"/>
    </row>
    <row r="4" spans="2:11" ht="16.5" customHeight="1" thickBot="1">
      <c r="B4" s="140" t="s">
        <v>26</v>
      </c>
      <c r="C4" s="153"/>
      <c r="D4" s="435"/>
      <c r="E4" s="435"/>
      <c r="F4" s="436"/>
      <c r="H4" s="6"/>
      <c r="I4" s="6"/>
      <c r="J4" s="6"/>
      <c r="K4" s="6"/>
    </row>
    <row r="5" spans="2:11" ht="16.5" customHeight="1" thickBot="1">
      <c r="B5" s="131" t="s">
        <v>169</v>
      </c>
      <c r="C5" s="437">
        <v>3082855</v>
      </c>
      <c r="D5" s="145">
        <v>3079257</v>
      </c>
      <c r="E5" s="437">
        <v>1897334</v>
      </c>
      <c r="F5" s="438">
        <v>1895673</v>
      </c>
      <c r="H5" s="90"/>
      <c r="I5" s="61"/>
      <c r="J5" s="6"/>
      <c r="K5" s="6"/>
    </row>
    <row r="6" spans="2:11" ht="16.5" customHeight="1" thickBot="1">
      <c r="B6" s="131" t="s">
        <v>7</v>
      </c>
      <c r="C6" s="145">
        <v>81763277</v>
      </c>
      <c r="D6" s="145">
        <v>82917783</v>
      </c>
      <c r="E6" s="145">
        <v>78433546</v>
      </c>
      <c r="F6" s="438">
        <v>78962650</v>
      </c>
      <c r="H6" s="6"/>
      <c r="I6" s="61"/>
      <c r="J6" s="6"/>
      <c r="K6" s="6"/>
    </row>
    <row r="7" spans="1:11" s="92" customFormat="1" ht="16.5" customHeight="1" thickBot="1">
      <c r="A7" s="91"/>
      <c r="B7" s="131" t="s">
        <v>160</v>
      </c>
      <c r="C7" s="145">
        <f>SUM(C8:C9)</f>
        <v>47434490</v>
      </c>
      <c r="D7" s="145">
        <f>SUM(D8:D9)</f>
        <v>48649710</v>
      </c>
      <c r="E7" s="145">
        <f>SUM(E8:E9)</f>
        <v>44726181</v>
      </c>
      <c r="F7" s="438">
        <f>SUM(F8:F9)</f>
        <v>45635346</v>
      </c>
      <c r="H7" s="93"/>
      <c r="I7" s="93"/>
      <c r="J7" s="93"/>
      <c r="K7" s="93"/>
    </row>
    <row r="8" spans="2:11" ht="16.5" customHeight="1">
      <c r="B8" s="439" t="s">
        <v>161</v>
      </c>
      <c r="C8" s="143">
        <v>5843990</v>
      </c>
      <c r="D8" s="440">
        <v>5885276</v>
      </c>
      <c r="E8" s="143">
        <v>5214087</v>
      </c>
      <c r="F8" s="441">
        <v>5283808</v>
      </c>
      <c r="H8" s="6"/>
      <c r="I8" s="6"/>
      <c r="J8" s="6"/>
      <c r="K8" s="6"/>
    </row>
    <row r="9" spans="2:11" ht="16.5" customHeight="1">
      <c r="B9" s="442" t="s">
        <v>165</v>
      </c>
      <c r="C9" s="138">
        <v>41590500</v>
      </c>
      <c r="D9" s="162">
        <v>42764434</v>
      </c>
      <c r="E9" s="138">
        <v>39512094</v>
      </c>
      <c r="F9" s="161">
        <v>40351538</v>
      </c>
      <c r="H9" s="6"/>
      <c r="I9" s="6"/>
      <c r="J9" s="6"/>
      <c r="K9" s="6"/>
    </row>
    <row r="10" spans="2:11" ht="16.5" customHeight="1" thickBot="1">
      <c r="B10" s="443" t="s">
        <v>166</v>
      </c>
      <c r="C10" s="144">
        <v>34853185</v>
      </c>
      <c r="D10" s="444">
        <v>35827969</v>
      </c>
      <c r="E10" s="144">
        <v>33692879</v>
      </c>
      <c r="F10" s="445">
        <v>34412912</v>
      </c>
      <c r="H10" s="6"/>
      <c r="I10" s="6"/>
      <c r="J10" s="6"/>
      <c r="K10" s="6"/>
    </row>
    <row r="11" spans="1:11" s="92" customFormat="1" ht="16.5" customHeight="1" thickBot="1">
      <c r="A11" s="91"/>
      <c r="B11" s="131" t="s">
        <v>163</v>
      </c>
      <c r="C11" s="145">
        <f>SUM(C12:C13,C16:C17)</f>
        <v>32872882</v>
      </c>
      <c r="D11" s="145">
        <f>SUM(D12:D13,D16:D17)</f>
        <v>32812343</v>
      </c>
      <c r="E11" s="145">
        <f>SUM(E12:E13,E16:E17)</f>
        <v>32004393</v>
      </c>
      <c r="F11" s="438">
        <f>SUM(F12:F13,F16:F17)</f>
        <v>31635612</v>
      </c>
      <c r="H11" s="93"/>
      <c r="I11" s="93"/>
      <c r="J11" s="93"/>
      <c r="K11" s="93"/>
    </row>
    <row r="12" spans="2:11" ht="16.5" customHeight="1">
      <c r="B12" s="439" t="s">
        <v>161</v>
      </c>
      <c r="C12" s="143">
        <v>3934915</v>
      </c>
      <c r="D12" s="440">
        <v>3905205</v>
      </c>
      <c r="E12" s="143">
        <v>3771327</v>
      </c>
      <c r="F12" s="441">
        <v>3737886</v>
      </c>
      <c r="H12" s="6"/>
      <c r="I12" s="6"/>
      <c r="J12" s="6"/>
      <c r="K12" s="6"/>
    </row>
    <row r="13" spans="2:11" ht="16.5" customHeight="1">
      <c r="B13" s="442" t="s">
        <v>162</v>
      </c>
      <c r="C13" s="162">
        <f>SUM(C14:C15)</f>
        <v>27210974</v>
      </c>
      <c r="D13" s="162">
        <f>SUM(D14:D15)</f>
        <v>27179853</v>
      </c>
      <c r="E13" s="162">
        <f>SUM(E14:E15)</f>
        <v>25788441</v>
      </c>
      <c r="F13" s="161">
        <f>SUM(F14:F15)</f>
        <v>25453099</v>
      </c>
      <c r="H13" s="6"/>
      <c r="I13" s="6"/>
      <c r="J13" s="6"/>
      <c r="K13" s="6"/>
    </row>
    <row r="14" spans="2:11" ht="16.5" customHeight="1">
      <c r="B14" s="446" t="s">
        <v>167</v>
      </c>
      <c r="C14" s="138">
        <v>5008394</v>
      </c>
      <c r="D14" s="162">
        <v>4975669</v>
      </c>
      <c r="E14" s="138">
        <v>5667803</v>
      </c>
      <c r="F14" s="161">
        <v>5591521</v>
      </c>
      <c r="H14" s="6"/>
      <c r="I14" s="6"/>
      <c r="J14" s="6"/>
      <c r="K14" s="6"/>
    </row>
    <row r="15" spans="2:11" ht="16.5" customHeight="1">
      <c r="B15" s="446" t="s">
        <v>109</v>
      </c>
      <c r="C15" s="138">
        <v>22202580</v>
      </c>
      <c r="D15" s="162">
        <v>22204184</v>
      </c>
      <c r="E15" s="138">
        <v>20120638</v>
      </c>
      <c r="F15" s="161">
        <v>19861578</v>
      </c>
      <c r="H15" s="94"/>
      <c r="I15" s="6"/>
      <c r="J15" s="6"/>
      <c r="K15" s="6"/>
    </row>
    <row r="16" spans="2:11" ht="16.5" customHeight="1">
      <c r="B16" s="442" t="s">
        <v>110</v>
      </c>
      <c r="C16" s="138">
        <v>56676</v>
      </c>
      <c r="D16" s="162">
        <v>56676</v>
      </c>
      <c r="E16" s="138">
        <v>1031029</v>
      </c>
      <c r="F16" s="161">
        <v>1031029</v>
      </c>
      <c r="H16" s="6"/>
      <c r="I16" s="6"/>
      <c r="J16" s="6"/>
      <c r="K16" s="6"/>
    </row>
    <row r="17" spans="2:11" ht="16.5" customHeight="1" thickBot="1">
      <c r="B17" s="447" t="s">
        <v>164</v>
      </c>
      <c r="C17" s="144">
        <v>1670317</v>
      </c>
      <c r="D17" s="444">
        <v>1670609</v>
      </c>
      <c r="E17" s="144">
        <v>1413596</v>
      </c>
      <c r="F17" s="445">
        <v>1413598</v>
      </c>
      <c r="H17" s="6"/>
      <c r="I17" s="6"/>
      <c r="J17" s="6"/>
      <c r="K17" s="6"/>
    </row>
    <row r="18" spans="1:11" s="92" customFormat="1" ht="16.5" customHeight="1" thickBot="1">
      <c r="A18" s="91"/>
      <c r="B18" s="131" t="s">
        <v>156</v>
      </c>
      <c r="C18" s="145">
        <v>1227481</v>
      </c>
      <c r="D18" s="145">
        <v>1227306</v>
      </c>
      <c r="E18" s="145">
        <v>1519617</v>
      </c>
      <c r="F18" s="438">
        <v>1508337</v>
      </c>
      <c r="H18" s="93"/>
      <c r="I18" s="93"/>
      <c r="J18" s="93"/>
      <c r="K18" s="93"/>
    </row>
    <row r="19" spans="1:11" s="92" customFormat="1" ht="16.5" customHeight="1" thickBot="1">
      <c r="A19" s="91"/>
      <c r="B19" s="131" t="s">
        <v>59</v>
      </c>
      <c r="C19" s="145">
        <v>228424</v>
      </c>
      <c r="D19" s="145">
        <v>228424</v>
      </c>
      <c r="E19" s="145">
        <v>183355</v>
      </c>
      <c r="F19" s="438">
        <v>183355</v>
      </c>
      <c r="H19" s="93"/>
      <c r="I19" s="93"/>
      <c r="J19" s="93"/>
      <c r="K19" s="93"/>
    </row>
    <row r="20" spans="2:11" ht="16.5" customHeight="1" thickBot="1">
      <c r="B20" s="448" t="s">
        <v>27</v>
      </c>
      <c r="C20" s="449"/>
      <c r="D20" s="449"/>
      <c r="E20" s="450"/>
      <c r="F20" s="451"/>
      <c r="H20" s="6"/>
      <c r="I20" s="6"/>
      <c r="J20" s="6"/>
      <c r="K20" s="6"/>
    </row>
    <row r="21" spans="2:11" ht="16.5" customHeight="1" thickBot="1">
      <c r="B21" s="131" t="s">
        <v>184</v>
      </c>
      <c r="C21" s="145">
        <v>8486753</v>
      </c>
      <c r="D21" s="145">
        <v>8509677</v>
      </c>
      <c r="E21" s="145">
        <v>12019331</v>
      </c>
      <c r="F21" s="438">
        <v>11813534</v>
      </c>
      <c r="H21" s="6"/>
      <c r="I21" s="6"/>
      <c r="J21" s="6"/>
      <c r="K21" s="6"/>
    </row>
    <row r="22" spans="2:11" ht="16.5" customHeight="1" thickBot="1">
      <c r="B22" s="131" t="s">
        <v>189</v>
      </c>
      <c r="C22" s="145">
        <v>91417962</v>
      </c>
      <c r="D22" s="145">
        <v>91535698</v>
      </c>
      <c r="E22" s="145">
        <v>81140866</v>
      </c>
      <c r="F22" s="438">
        <v>81266808</v>
      </c>
      <c r="H22" s="94"/>
      <c r="I22" s="95"/>
      <c r="J22" s="95"/>
      <c r="K22" s="6"/>
    </row>
    <row r="23" spans="2:8" ht="16.5" customHeight="1" thickBot="1">
      <c r="B23" s="131" t="s">
        <v>190</v>
      </c>
      <c r="C23" s="145">
        <v>12660389</v>
      </c>
      <c r="D23" s="145">
        <v>12909157</v>
      </c>
      <c r="E23" s="145">
        <v>8946195</v>
      </c>
      <c r="F23" s="438">
        <v>8890686</v>
      </c>
      <c r="H23" s="57"/>
    </row>
    <row r="24" spans="2:8" ht="16.5" customHeight="1" thickBot="1">
      <c r="B24" s="131" t="s">
        <v>121</v>
      </c>
      <c r="C24" s="145">
        <v>3943349</v>
      </c>
      <c r="D24" s="145">
        <v>3853900</v>
      </c>
      <c r="E24" s="145">
        <v>3827315</v>
      </c>
      <c r="F24" s="438">
        <v>3919644</v>
      </c>
      <c r="H24" s="57"/>
    </row>
    <row r="25" spans="8:11" ht="10.5">
      <c r="H25" s="6"/>
      <c r="I25" s="6"/>
      <c r="J25" s="6"/>
      <c r="K25" s="6"/>
    </row>
    <row r="26" spans="3:6" ht="10.5">
      <c r="C26" s="35">
        <f>C7+C11+C18+C19</f>
        <v>81763277</v>
      </c>
      <c r="D26" s="6">
        <f>D7+D11+D18+D19</f>
        <v>82917783</v>
      </c>
      <c r="E26" s="6">
        <f>E7+E11+E18+E19</f>
        <v>78433546</v>
      </c>
      <c r="F26" s="6">
        <f>F7+F11+F18+F19</f>
        <v>78962650</v>
      </c>
    </row>
  </sheetData>
  <sheetProtection/>
  <mergeCells count="2"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H108"/>
  <sheetViews>
    <sheetView zoomScale="90" zoomScaleNormal="90" zoomScalePageLayoutView="0" workbookViewId="0" topLeftCell="A1">
      <selection activeCell="A30" sqref="A30"/>
    </sheetView>
  </sheetViews>
  <sheetFormatPr defaultColWidth="9.140625" defaultRowHeight="12.75"/>
  <cols>
    <col min="1" max="1" width="56.421875" style="2" customWidth="1"/>
    <col min="2" max="5" width="18.140625" style="2" customWidth="1"/>
    <col min="6" max="6" width="12.57421875" style="2" customWidth="1"/>
    <col min="7" max="7" width="45.140625" style="2" customWidth="1"/>
    <col min="8" max="8" width="19.140625" style="2" customWidth="1"/>
    <col min="9" max="16384" width="9.140625" style="2" customWidth="1"/>
  </cols>
  <sheetData>
    <row r="1" spans="2:7" ht="11.25" thickBot="1">
      <c r="B1" s="3"/>
      <c r="C1" s="3"/>
      <c r="D1" s="3"/>
      <c r="E1" s="3"/>
      <c r="F1" s="96"/>
      <c r="G1" s="3"/>
    </row>
    <row r="2" spans="1:7" s="11" customFormat="1" ht="15.75" customHeight="1" thickBot="1">
      <c r="A2" s="720" t="s">
        <v>420</v>
      </c>
      <c r="B2" s="722" t="s">
        <v>21</v>
      </c>
      <c r="C2" s="471" t="s">
        <v>22</v>
      </c>
      <c r="D2" s="471" t="s">
        <v>23</v>
      </c>
      <c r="E2" s="472" t="s">
        <v>24</v>
      </c>
      <c r="F2" s="473"/>
      <c r="G2" s="474"/>
    </row>
    <row r="3" spans="1:7" ht="45" customHeight="1">
      <c r="A3" s="721"/>
      <c r="B3" s="723"/>
      <c r="C3" s="452" t="s">
        <v>249</v>
      </c>
      <c r="D3" s="452" t="s">
        <v>250</v>
      </c>
      <c r="E3" s="453" t="s">
        <v>242</v>
      </c>
      <c r="F3" s="28"/>
      <c r="G3" s="4"/>
    </row>
    <row r="4" spans="1:7" ht="16.5" customHeight="1" thickBot="1">
      <c r="A4" s="475" t="s">
        <v>251</v>
      </c>
      <c r="B4" s="476"/>
      <c r="C4" s="477"/>
      <c r="D4" s="477"/>
      <c r="E4" s="478"/>
      <c r="F4" s="28"/>
      <c r="G4" s="4"/>
    </row>
    <row r="5" spans="1:7" ht="16.5" customHeight="1" thickBot="1">
      <c r="A5" s="479" t="s">
        <v>244</v>
      </c>
      <c r="B5" s="480"/>
      <c r="C5" s="481"/>
      <c r="D5" s="481"/>
      <c r="E5" s="482"/>
      <c r="F5" s="28"/>
      <c r="G5" s="4"/>
    </row>
    <row r="6" spans="1:6" ht="16.5" customHeight="1">
      <c r="A6" s="148" t="s">
        <v>169</v>
      </c>
      <c r="B6" s="483">
        <v>3079257</v>
      </c>
      <c r="C6" s="483">
        <v>0</v>
      </c>
      <c r="D6" s="483">
        <v>0</v>
      </c>
      <c r="E6" s="484">
        <v>3079257</v>
      </c>
      <c r="F6" s="456"/>
    </row>
    <row r="7" spans="1:6" ht="16.5" customHeight="1" thickBot="1">
      <c r="A7" s="485" t="s">
        <v>7</v>
      </c>
      <c r="B7" s="172">
        <v>82917783</v>
      </c>
      <c r="C7" s="172">
        <v>0</v>
      </c>
      <c r="D7" s="172">
        <v>0</v>
      </c>
      <c r="E7" s="173">
        <v>82917783</v>
      </c>
      <c r="F7" s="456"/>
    </row>
    <row r="8" spans="1:6" ht="9.75" customHeight="1" thickBot="1">
      <c r="A8" s="147"/>
      <c r="B8" s="176"/>
      <c r="C8" s="176"/>
      <c r="D8" s="176"/>
      <c r="E8" s="176"/>
      <c r="F8" s="458"/>
    </row>
    <row r="9" spans="1:7" ht="16.5" customHeight="1" thickBot="1">
      <c r="A9" s="486" t="s">
        <v>247</v>
      </c>
      <c r="B9" s="487"/>
      <c r="C9" s="487"/>
      <c r="D9" s="487"/>
      <c r="E9" s="487"/>
      <c r="F9" s="459"/>
      <c r="G9" s="5"/>
    </row>
    <row r="10" spans="1:7" ht="16.5" customHeight="1">
      <c r="A10" s="148" t="s">
        <v>184</v>
      </c>
      <c r="B10" s="483">
        <v>8509677</v>
      </c>
      <c r="C10" s="483">
        <v>0</v>
      </c>
      <c r="D10" s="164">
        <v>6987831</v>
      </c>
      <c r="E10" s="165">
        <v>1521846</v>
      </c>
      <c r="F10" s="460"/>
      <c r="G10" s="4"/>
    </row>
    <row r="11" spans="1:8" ht="16.5" customHeight="1">
      <c r="A11" s="150" t="s">
        <v>189</v>
      </c>
      <c r="B11" s="170">
        <v>91535698</v>
      </c>
      <c r="C11" s="170">
        <v>0</v>
      </c>
      <c r="D11" s="167">
        <v>6048113</v>
      </c>
      <c r="E11" s="169">
        <v>85487585</v>
      </c>
      <c r="F11" s="461"/>
      <c r="G11" s="84"/>
      <c r="H11" s="97"/>
    </row>
    <row r="12" spans="1:7" ht="16.5" customHeight="1">
      <c r="A12" s="150" t="s">
        <v>190</v>
      </c>
      <c r="B12" s="170">
        <v>12909157</v>
      </c>
      <c r="C12" s="170">
        <v>7570459</v>
      </c>
      <c r="D12" s="170">
        <v>0</v>
      </c>
      <c r="E12" s="171">
        <v>5338698</v>
      </c>
      <c r="F12" s="461"/>
      <c r="G12" s="5"/>
    </row>
    <row r="13" spans="1:7" ht="16.5" customHeight="1" thickBot="1">
      <c r="A13" s="149" t="s">
        <v>121</v>
      </c>
      <c r="B13" s="172">
        <v>3853900</v>
      </c>
      <c r="C13" s="172">
        <v>0</v>
      </c>
      <c r="D13" s="172">
        <v>3853900</v>
      </c>
      <c r="E13" s="173">
        <v>0</v>
      </c>
      <c r="F13" s="461"/>
      <c r="G13" s="5"/>
    </row>
    <row r="14" spans="1:7" ht="9.75" customHeight="1" thickBot="1">
      <c r="A14" s="488"/>
      <c r="B14" s="489"/>
      <c r="C14" s="489"/>
      <c r="D14" s="489"/>
      <c r="E14" s="489"/>
      <c r="F14" s="459"/>
      <c r="G14" s="5"/>
    </row>
    <row r="15" spans="1:7" ht="16.5" customHeight="1">
      <c r="A15" s="490" t="s">
        <v>28</v>
      </c>
      <c r="B15" s="491">
        <v>85997040</v>
      </c>
      <c r="C15" s="491">
        <v>0</v>
      </c>
      <c r="D15" s="491">
        <v>0</v>
      </c>
      <c r="E15" s="492">
        <v>85997040</v>
      </c>
      <c r="F15" s="459"/>
      <c r="G15" s="5"/>
    </row>
    <row r="16" spans="1:7" ht="16.5" customHeight="1" thickBot="1">
      <c r="A16" s="493" t="s">
        <v>124</v>
      </c>
      <c r="B16" s="494">
        <v>116808432</v>
      </c>
      <c r="C16" s="494">
        <v>7570459</v>
      </c>
      <c r="D16" s="494">
        <v>16889844</v>
      </c>
      <c r="E16" s="495">
        <v>92348129</v>
      </c>
      <c r="F16" s="459"/>
      <c r="G16" s="5"/>
    </row>
    <row r="17" ht="11.25" thickBot="1"/>
    <row r="18" spans="1:7" s="11" customFormat="1" ht="15.75" customHeight="1" thickBot="1">
      <c r="A18" s="720" t="s">
        <v>312</v>
      </c>
      <c r="B18" s="722" t="s">
        <v>21</v>
      </c>
      <c r="C18" s="471" t="s">
        <v>22</v>
      </c>
      <c r="D18" s="471" t="s">
        <v>23</v>
      </c>
      <c r="E18" s="472" t="s">
        <v>24</v>
      </c>
      <c r="F18" s="473"/>
      <c r="G18" s="474"/>
    </row>
    <row r="19" spans="1:7" ht="45" customHeight="1">
      <c r="A19" s="721"/>
      <c r="B19" s="723"/>
      <c r="C19" s="452" t="s">
        <v>249</v>
      </c>
      <c r="D19" s="452" t="s">
        <v>250</v>
      </c>
      <c r="E19" s="453" t="s">
        <v>242</v>
      </c>
      <c r="F19" s="28"/>
      <c r="G19" s="4"/>
    </row>
    <row r="20" spans="1:7" ht="16.5" customHeight="1" thickBot="1">
      <c r="A20" s="475" t="s">
        <v>251</v>
      </c>
      <c r="B20" s="476"/>
      <c r="C20" s="477"/>
      <c r="D20" s="477"/>
      <c r="E20" s="478"/>
      <c r="F20" s="28"/>
      <c r="G20" s="4"/>
    </row>
    <row r="21" spans="1:7" ht="16.5" customHeight="1" thickBot="1">
      <c r="A21" s="479" t="s">
        <v>244</v>
      </c>
      <c r="B21" s="480"/>
      <c r="C21" s="481"/>
      <c r="D21" s="481"/>
      <c r="E21" s="482"/>
      <c r="F21" s="28"/>
      <c r="G21" s="4"/>
    </row>
    <row r="22" spans="1:7" ht="16.5" customHeight="1">
      <c r="A22" s="148" t="s">
        <v>169</v>
      </c>
      <c r="B22" s="483">
        <v>1895673</v>
      </c>
      <c r="C22" s="483">
        <v>0</v>
      </c>
      <c r="D22" s="483">
        <v>0</v>
      </c>
      <c r="E22" s="484">
        <v>1895673</v>
      </c>
      <c r="F22" s="460"/>
      <c r="G22" s="4"/>
    </row>
    <row r="23" spans="1:7" ht="16.5" customHeight="1" thickBot="1">
      <c r="A23" s="485" t="s">
        <v>7</v>
      </c>
      <c r="B23" s="172">
        <v>78962650</v>
      </c>
      <c r="C23" s="172">
        <v>0</v>
      </c>
      <c r="D23" s="172">
        <v>0</v>
      </c>
      <c r="E23" s="173">
        <v>78962650</v>
      </c>
      <c r="F23" s="460"/>
      <c r="G23" s="4"/>
    </row>
    <row r="24" spans="1:7" ht="9.75" customHeight="1" thickBot="1">
      <c r="A24" s="147"/>
      <c r="B24" s="176"/>
      <c r="C24" s="176"/>
      <c r="D24" s="176"/>
      <c r="E24" s="176"/>
      <c r="F24" s="462"/>
      <c r="G24" s="4"/>
    </row>
    <row r="25" spans="1:7" ht="16.5" customHeight="1" thickBot="1">
      <c r="A25" s="486" t="s">
        <v>247</v>
      </c>
      <c r="B25" s="487"/>
      <c r="C25" s="487"/>
      <c r="D25" s="487"/>
      <c r="E25" s="487"/>
      <c r="F25" s="462"/>
      <c r="G25" s="4"/>
    </row>
    <row r="26" spans="1:7" ht="16.5" customHeight="1">
      <c r="A26" s="148" t="s">
        <v>184</v>
      </c>
      <c r="B26" s="483">
        <v>11813534</v>
      </c>
      <c r="C26" s="483">
        <v>0</v>
      </c>
      <c r="D26" s="164">
        <v>9143977</v>
      </c>
      <c r="E26" s="165">
        <v>2669557</v>
      </c>
      <c r="F26" s="460"/>
      <c r="G26" s="4"/>
    </row>
    <row r="27" spans="1:7" ht="16.5" customHeight="1">
      <c r="A27" s="150" t="s">
        <v>189</v>
      </c>
      <c r="B27" s="170">
        <v>81266808</v>
      </c>
      <c r="C27" s="170">
        <v>0</v>
      </c>
      <c r="D27" s="167">
        <v>1631894</v>
      </c>
      <c r="E27" s="169">
        <v>79634914</v>
      </c>
      <c r="F27" s="460"/>
      <c r="G27" s="4"/>
    </row>
    <row r="28" spans="1:7" ht="16.5" customHeight="1">
      <c r="A28" s="150" t="s">
        <v>190</v>
      </c>
      <c r="B28" s="170">
        <v>8890686</v>
      </c>
      <c r="C28" s="170">
        <v>5144935</v>
      </c>
      <c r="D28" s="170">
        <v>0</v>
      </c>
      <c r="E28" s="171">
        <v>3745751</v>
      </c>
      <c r="F28" s="460"/>
      <c r="G28" s="4"/>
    </row>
    <row r="29" spans="1:7" ht="16.5" customHeight="1" thickBot="1">
      <c r="A29" s="149" t="s">
        <v>121</v>
      </c>
      <c r="B29" s="172">
        <v>3919644</v>
      </c>
      <c r="C29" s="172">
        <v>0</v>
      </c>
      <c r="D29" s="172">
        <v>3919644</v>
      </c>
      <c r="E29" s="173">
        <v>0</v>
      </c>
      <c r="F29" s="460"/>
      <c r="G29" s="4"/>
    </row>
    <row r="30" spans="1:7" ht="9.75" customHeight="1" thickBot="1">
      <c r="A30" s="488"/>
      <c r="B30" s="489"/>
      <c r="C30" s="489"/>
      <c r="D30" s="489"/>
      <c r="E30" s="489"/>
      <c r="F30" s="462"/>
      <c r="G30" s="4"/>
    </row>
    <row r="31" spans="1:7" ht="16.5" customHeight="1">
      <c r="A31" s="490" t="s">
        <v>28</v>
      </c>
      <c r="B31" s="491">
        <v>80858323</v>
      </c>
      <c r="C31" s="491">
        <v>0</v>
      </c>
      <c r="D31" s="491">
        <v>0</v>
      </c>
      <c r="E31" s="492">
        <v>80858323</v>
      </c>
      <c r="F31" s="462"/>
      <c r="G31" s="4"/>
    </row>
    <row r="32" spans="1:7" ht="16.5" customHeight="1" thickBot="1">
      <c r="A32" s="493" t="s">
        <v>124</v>
      </c>
      <c r="B32" s="494">
        <v>105890672</v>
      </c>
      <c r="C32" s="494">
        <v>5144935</v>
      </c>
      <c r="D32" s="494">
        <v>14695515</v>
      </c>
      <c r="E32" s="495">
        <v>86050222</v>
      </c>
      <c r="F32" s="462"/>
      <c r="G32" s="4"/>
    </row>
    <row r="33" spans="6:7" ht="10.5">
      <c r="F33" s="28"/>
      <c r="G33" s="4"/>
    </row>
    <row r="50" spans="1:7" ht="15.75" thickBot="1">
      <c r="A50" s="98"/>
      <c r="B50" s="718"/>
      <c r="C50" s="719"/>
      <c r="D50" s="717"/>
      <c r="E50" s="717"/>
      <c r="F50" s="100"/>
      <c r="G50" s="100"/>
    </row>
    <row r="51" spans="1:7" ht="12.75">
      <c r="A51" s="101"/>
      <c r="B51" s="102"/>
      <c r="C51" s="99"/>
      <c r="D51" s="717"/>
      <c r="E51" s="717"/>
      <c r="F51" s="100"/>
      <c r="G51" s="100"/>
    </row>
    <row r="52" spans="1:7" ht="13.5" thickBot="1">
      <c r="A52" s="103"/>
      <c r="B52" s="104"/>
      <c r="C52" s="105"/>
      <c r="D52" s="106"/>
      <c r="E52" s="106"/>
      <c r="F52" s="100"/>
      <c r="G52" s="100"/>
    </row>
    <row r="53" spans="1:7" ht="13.5" thickBot="1">
      <c r="A53" s="463"/>
      <c r="B53" s="464"/>
      <c r="C53" s="465"/>
      <c r="D53" s="107"/>
      <c r="E53" s="107"/>
      <c r="F53" s="100"/>
      <c r="G53" s="100"/>
    </row>
    <row r="54" spans="1:7" ht="12.75">
      <c r="A54" s="466"/>
      <c r="B54" s="467"/>
      <c r="C54" s="467"/>
      <c r="D54" s="107"/>
      <c r="E54" s="107"/>
      <c r="F54" s="100"/>
      <c r="G54" s="100"/>
    </row>
    <row r="55" spans="1:7" ht="12.75">
      <c r="A55" s="108"/>
      <c r="B55" s="109"/>
      <c r="C55" s="110"/>
      <c r="D55" s="111"/>
      <c r="E55" s="111"/>
      <c r="F55" s="100"/>
      <c r="G55" s="100"/>
    </row>
    <row r="56" spans="1:7" ht="12.75">
      <c r="A56" s="108"/>
      <c r="B56" s="109"/>
      <c r="C56" s="109"/>
      <c r="D56" s="111"/>
      <c r="E56" s="111"/>
      <c r="F56" s="100"/>
      <c r="G56" s="100"/>
    </row>
    <row r="57" spans="1:7" ht="12.75">
      <c r="A57" s="112"/>
      <c r="B57" s="113"/>
      <c r="C57" s="114"/>
      <c r="D57" s="107"/>
      <c r="E57" s="107"/>
      <c r="F57" s="115"/>
      <c r="G57" s="115"/>
    </row>
    <row r="58" spans="1:7" ht="12.75">
      <c r="A58" s="112"/>
      <c r="B58" s="113"/>
      <c r="C58" s="114"/>
      <c r="D58" s="107"/>
      <c r="E58" s="107"/>
      <c r="F58" s="100"/>
      <c r="G58" s="100"/>
    </row>
    <row r="59" spans="1:7" ht="13.5" thickBot="1">
      <c r="A59" s="108"/>
      <c r="B59" s="109"/>
      <c r="C59" s="110"/>
      <c r="D59" s="116"/>
      <c r="E59" s="116"/>
      <c r="F59" s="100"/>
      <c r="G59" s="100"/>
    </row>
    <row r="60" spans="1:7" ht="13.5" thickBot="1">
      <c r="A60" s="463"/>
      <c r="B60" s="464"/>
      <c r="C60" s="464"/>
      <c r="D60" s="116"/>
      <c r="E60" s="116"/>
      <c r="F60" s="100"/>
      <c r="G60" s="100"/>
    </row>
    <row r="61" spans="1:7" ht="13.5" thickBot="1">
      <c r="A61" s="466"/>
      <c r="B61" s="468"/>
      <c r="C61" s="468"/>
      <c r="D61" s="116"/>
      <c r="E61" s="116"/>
      <c r="F61" s="100"/>
      <c r="G61" s="100"/>
    </row>
    <row r="62" spans="1:7" ht="12.75">
      <c r="A62" s="117"/>
      <c r="B62" s="118"/>
      <c r="C62" s="119"/>
      <c r="D62" s="120"/>
      <c r="E62" s="120"/>
      <c r="F62" s="100"/>
      <c r="G62" s="100"/>
    </row>
    <row r="63" spans="1:7" ht="13.5" thickBot="1">
      <c r="A63" s="121"/>
      <c r="B63" s="122"/>
      <c r="C63" s="123"/>
      <c r="D63" s="124"/>
      <c r="E63" s="124"/>
      <c r="F63" s="100"/>
      <c r="G63" s="100"/>
    </row>
    <row r="64" spans="7:8" ht="12.75">
      <c r="G64" s="125"/>
      <c r="H64" s="126"/>
    </row>
    <row r="65" spans="2:5" ht="15">
      <c r="B65" s="718"/>
      <c r="C65" s="719"/>
      <c r="D65" s="718"/>
      <c r="E65" s="719"/>
    </row>
    <row r="66" spans="1:6" ht="16.5" customHeight="1">
      <c r="A66" s="127"/>
      <c r="B66" s="469"/>
      <c r="C66" s="469"/>
      <c r="D66" s="470"/>
      <c r="E66" s="470"/>
      <c r="F66" s="128"/>
    </row>
    <row r="67" spans="1:6" ht="12.75">
      <c r="A67" s="128"/>
      <c r="B67" s="128"/>
      <c r="C67" s="128"/>
      <c r="D67" s="128"/>
      <c r="E67" s="128"/>
      <c r="F67" s="128"/>
    </row>
    <row r="68" spans="1:6" ht="12.75">
      <c r="A68" s="128"/>
      <c r="B68" s="128"/>
      <c r="C68" s="128"/>
      <c r="D68" s="128"/>
      <c r="E68" s="128"/>
      <c r="F68" s="128"/>
    </row>
    <row r="69" spans="1:6" ht="12.75">
      <c r="A69" s="128"/>
      <c r="B69" s="128"/>
      <c r="C69" s="128"/>
      <c r="D69" s="128"/>
      <c r="E69" s="128"/>
      <c r="F69" s="128"/>
    </row>
    <row r="70" spans="1:6" ht="12.75">
      <c r="A70" s="128"/>
      <c r="B70" s="128"/>
      <c r="C70" s="128"/>
      <c r="D70" s="128"/>
      <c r="E70" s="128"/>
      <c r="F70" s="128"/>
    </row>
    <row r="71" spans="1:6" ht="12.75">
      <c r="A71" s="128"/>
      <c r="B71" s="128"/>
      <c r="C71" s="128"/>
      <c r="D71" s="128"/>
      <c r="E71" s="128"/>
      <c r="F71" s="128"/>
    </row>
    <row r="72" spans="1:6" ht="12.75">
      <c r="A72" s="128"/>
      <c r="B72" s="128"/>
      <c r="C72" s="128"/>
      <c r="D72" s="128"/>
      <c r="E72" s="128"/>
      <c r="F72" s="128"/>
    </row>
    <row r="73" spans="1:6" ht="12.75">
      <c r="A73" s="128"/>
      <c r="B73" s="128"/>
      <c r="C73" s="128"/>
      <c r="D73" s="128"/>
      <c r="E73" s="128"/>
      <c r="F73" s="128"/>
    </row>
    <row r="74" spans="1:6" ht="12.75">
      <c r="A74" s="128"/>
      <c r="B74" s="128"/>
      <c r="C74" s="128"/>
      <c r="D74" s="128"/>
      <c r="E74" s="128"/>
      <c r="F74" s="128"/>
    </row>
    <row r="75" spans="1:6" ht="12.75">
      <c r="A75" s="128"/>
      <c r="B75" s="128"/>
      <c r="C75" s="128"/>
      <c r="D75" s="128"/>
      <c r="E75" s="128"/>
      <c r="F75" s="128"/>
    </row>
    <row r="76" spans="1:6" ht="12.75">
      <c r="A76" s="128"/>
      <c r="B76" s="128"/>
      <c r="C76" s="128"/>
      <c r="D76" s="128"/>
      <c r="E76" s="128"/>
      <c r="F76" s="128"/>
    </row>
    <row r="77" spans="1:6" ht="12.75">
      <c r="A77" s="128"/>
      <c r="B77" s="128"/>
      <c r="C77" s="128"/>
      <c r="D77" s="128"/>
      <c r="E77" s="128"/>
      <c r="F77" s="128"/>
    </row>
    <row r="78" spans="1:6" ht="12.75">
      <c r="A78" s="128"/>
      <c r="B78" s="128"/>
      <c r="C78" s="128"/>
      <c r="D78" s="128"/>
      <c r="E78" s="128"/>
      <c r="F78" s="128"/>
    </row>
    <row r="79" spans="1:6" ht="12.75">
      <c r="A79" s="128"/>
      <c r="B79" s="128"/>
      <c r="C79" s="128"/>
      <c r="D79" s="128"/>
      <c r="E79" s="128"/>
      <c r="F79" s="128"/>
    </row>
    <row r="80" spans="1:6" ht="12.75">
      <c r="A80" s="128"/>
      <c r="B80" s="128"/>
      <c r="C80" s="128"/>
      <c r="D80" s="128"/>
      <c r="E80" s="128"/>
      <c r="F80" s="128"/>
    </row>
    <row r="81" spans="1:6" ht="12.75">
      <c r="A81" s="128"/>
      <c r="B81" s="128"/>
      <c r="C81" s="128"/>
      <c r="D81" s="128"/>
      <c r="E81" s="128"/>
      <c r="F81" s="128"/>
    </row>
    <row r="82" spans="1:6" ht="12.75">
      <c r="A82" s="128"/>
      <c r="B82" s="128"/>
      <c r="C82" s="128"/>
      <c r="D82" s="128"/>
      <c r="E82" s="128"/>
      <c r="F82" s="128"/>
    </row>
    <row r="83" spans="1:6" ht="12.75">
      <c r="A83" s="128"/>
      <c r="B83" s="128"/>
      <c r="C83" s="128"/>
      <c r="D83" s="128"/>
      <c r="E83" s="128"/>
      <c r="F83" s="128"/>
    </row>
    <row r="84" spans="1:6" ht="12.75">
      <c r="A84" s="128"/>
      <c r="B84" s="128"/>
      <c r="C84" s="128"/>
      <c r="D84" s="128"/>
      <c r="E84" s="128"/>
      <c r="F84" s="128"/>
    </row>
    <row r="85" spans="1:6" ht="12.75">
      <c r="A85" s="128"/>
      <c r="B85" s="128"/>
      <c r="C85" s="128"/>
      <c r="D85" s="128"/>
      <c r="E85" s="128"/>
      <c r="F85" s="128"/>
    </row>
    <row r="86" spans="1:6" ht="12.75">
      <c r="A86" s="128"/>
      <c r="B86" s="128"/>
      <c r="C86" s="128"/>
      <c r="D86" s="128"/>
      <c r="E86" s="128"/>
      <c r="F86" s="128"/>
    </row>
    <row r="87" spans="1:6" ht="12.75">
      <c r="A87" s="128"/>
      <c r="B87" s="128"/>
      <c r="C87" s="128"/>
      <c r="D87" s="128"/>
      <c r="E87" s="128"/>
      <c r="F87" s="128"/>
    </row>
    <row r="88" spans="1:6" ht="12.75">
      <c r="A88" s="128"/>
      <c r="B88" s="128"/>
      <c r="C88" s="128"/>
      <c r="D88" s="128"/>
      <c r="E88" s="128"/>
      <c r="F88" s="128"/>
    </row>
    <row r="89" spans="1:6" ht="12.75">
      <c r="A89" s="128"/>
      <c r="B89" s="128"/>
      <c r="C89" s="128"/>
      <c r="D89" s="128"/>
      <c r="E89" s="128"/>
      <c r="F89" s="128"/>
    </row>
    <row r="90" spans="1:6" ht="12.75">
      <c r="A90" s="128"/>
      <c r="B90" s="128"/>
      <c r="C90" s="128"/>
      <c r="D90" s="128"/>
      <c r="E90" s="128"/>
      <c r="F90" s="128"/>
    </row>
    <row r="91" spans="1:6" ht="12.75">
      <c r="A91" s="128"/>
      <c r="B91" s="128"/>
      <c r="C91" s="128"/>
      <c r="D91" s="128"/>
      <c r="E91" s="128"/>
      <c r="F91" s="128"/>
    </row>
    <row r="92" spans="1:6" ht="12.75">
      <c r="A92" s="128"/>
      <c r="B92" s="128"/>
      <c r="C92" s="128"/>
      <c r="D92" s="128"/>
      <c r="E92" s="128"/>
      <c r="F92" s="128"/>
    </row>
    <row r="93" spans="1:6" ht="12.75">
      <c r="A93" s="128"/>
      <c r="B93" s="128"/>
      <c r="C93" s="128"/>
      <c r="D93" s="128"/>
      <c r="E93" s="128"/>
      <c r="F93" s="128"/>
    </row>
    <row r="94" spans="1:6" ht="12.75">
      <c r="A94" s="128"/>
      <c r="B94" s="128"/>
      <c r="C94" s="128"/>
      <c r="D94" s="128"/>
      <c r="E94" s="128"/>
      <c r="F94" s="128"/>
    </row>
    <row r="95" spans="1:6" ht="12.75">
      <c r="A95" s="128"/>
      <c r="B95" s="128"/>
      <c r="C95" s="128"/>
      <c r="D95" s="128"/>
      <c r="E95" s="128"/>
      <c r="F95" s="128"/>
    </row>
    <row r="96" spans="1:6" ht="12.75">
      <c r="A96" s="128"/>
      <c r="B96" s="128"/>
      <c r="C96" s="128"/>
      <c r="D96" s="128"/>
      <c r="E96" s="128"/>
      <c r="F96" s="128"/>
    </row>
    <row r="97" spans="1:6" ht="12.75">
      <c r="A97" s="128"/>
      <c r="B97" s="128"/>
      <c r="C97" s="128"/>
      <c r="D97" s="128"/>
      <c r="E97" s="128"/>
      <c r="F97" s="128"/>
    </row>
    <row r="98" spans="1:6" ht="12.75">
      <c r="A98" s="128"/>
      <c r="B98" s="128"/>
      <c r="C98" s="128"/>
      <c r="D98" s="128"/>
      <c r="E98" s="128"/>
      <c r="F98" s="128"/>
    </row>
    <row r="99" spans="1:6" ht="12.75">
      <c r="A99" s="128"/>
      <c r="B99" s="128"/>
      <c r="C99" s="128"/>
      <c r="D99" s="128"/>
      <c r="E99" s="128"/>
      <c r="F99" s="128"/>
    </row>
    <row r="100" spans="1:6" ht="12.75">
      <c r="A100" s="128"/>
      <c r="B100" s="128"/>
      <c r="C100" s="128"/>
      <c r="D100" s="128"/>
      <c r="E100" s="128"/>
      <c r="F100" s="128"/>
    </row>
    <row r="101" spans="1:6" ht="12.75">
      <c r="A101" s="128"/>
      <c r="B101" s="128"/>
      <c r="C101" s="128"/>
      <c r="D101" s="128"/>
      <c r="E101" s="128"/>
      <c r="F101" s="128"/>
    </row>
    <row r="102" spans="1:6" ht="12.75">
      <c r="A102" s="128"/>
      <c r="B102" s="128"/>
      <c r="C102" s="128"/>
      <c r="D102" s="128"/>
      <c r="E102" s="128"/>
      <c r="F102" s="128"/>
    </row>
    <row r="103" spans="1:6" ht="12.75">
      <c r="A103" s="128"/>
      <c r="B103" s="128"/>
      <c r="C103" s="128"/>
      <c r="D103" s="128"/>
      <c r="E103" s="128"/>
      <c r="F103" s="128"/>
    </row>
    <row r="104" spans="1:6" ht="12.75">
      <c r="A104" s="128"/>
      <c r="B104" s="128"/>
      <c r="C104" s="128"/>
      <c r="D104" s="128"/>
      <c r="E104" s="128"/>
      <c r="F104" s="128"/>
    </row>
    <row r="105" spans="1:6" ht="12.75">
      <c r="A105" s="128"/>
      <c r="B105" s="128"/>
      <c r="C105" s="128"/>
      <c r="D105" s="128"/>
      <c r="E105" s="128"/>
      <c r="F105" s="128"/>
    </row>
    <row r="106" spans="1:6" ht="12.75">
      <c r="A106" s="128"/>
      <c r="B106" s="128"/>
      <c r="C106" s="128"/>
      <c r="D106" s="128"/>
      <c r="E106" s="128"/>
      <c r="F106" s="128"/>
    </row>
    <row r="107" spans="1:6" ht="12.75">
      <c r="A107" s="128"/>
      <c r="B107" s="128"/>
      <c r="C107" s="128"/>
      <c r="D107" s="128"/>
      <c r="E107" s="128"/>
      <c r="F107" s="128"/>
    </row>
    <row r="108" spans="1:6" ht="12.75">
      <c r="A108" s="128"/>
      <c r="B108" s="128"/>
      <c r="C108" s="128"/>
      <c r="D108" s="128"/>
      <c r="E108" s="128"/>
      <c r="F108" s="128"/>
    </row>
  </sheetData>
  <sheetProtection/>
  <mergeCells count="9">
    <mergeCell ref="E50:E51"/>
    <mergeCell ref="B65:C65"/>
    <mergeCell ref="D65:E65"/>
    <mergeCell ref="A18:A19"/>
    <mergeCell ref="B18:B19"/>
    <mergeCell ref="A2:A3"/>
    <mergeCell ref="B2:B3"/>
    <mergeCell ref="B50:C50"/>
    <mergeCell ref="D50:D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70"/>
  <sheetViews>
    <sheetView zoomScale="80" zoomScaleNormal="80" zoomScalePageLayoutView="0" workbookViewId="0" topLeftCell="A1">
      <selection activeCell="G87" sqref="G87"/>
    </sheetView>
  </sheetViews>
  <sheetFormatPr defaultColWidth="9.140625" defaultRowHeight="12.75"/>
  <cols>
    <col min="1" max="1" width="56.421875" style="2" customWidth="1"/>
    <col min="2" max="5" width="20.7109375" style="2" customWidth="1"/>
    <col min="6" max="6" width="27.140625" style="2" customWidth="1"/>
    <col min="7" max="11" width="16.7109375" style="2" customWidth="1"/>
    <col min="12" max="16384" width="9.140625" style="2" customWidth="1"/>
  </cols>
  <sheetData>
    <row r="1" spans="2:7" ht="11.25" thickBot="1">
      <c r="B1" s="3"/>
      <c r="C1" s="3"/>
      <c r="D1" s="3"/>
      <c r="E1" s="3"/>
      <c r="F1" s="3"/>
      <c r="G1" s="3"/>
    </row>
    <row r="2" spans="1:7" ht="19.5" customHeight="1" thickBot="1">
      <c r="A2" s="724" t="s">
        <v>420</v>
      </c>
      <c r="B2" s="726" t="s">
        <v>21</v>
      </c>
      <c r="C2" s="496" t="s">
        <v>22</v>
      </c>
      <c r="D2" s="496" t="s">
        <v>23</v>
      </c>
      <c r="E2" s="497" t="s">
        <v>24</v>
      </c>
      <c r="F2" s="3"/>
      <c r="G2" s="3"/>
    </row>
    <row r="3" spans="1:7" ht="49.5" customHeight="1">
      <c r="A3" s="728"/>
      <c r="B3" s="727"/>
      <c r="C3" s="498" t="s">
        <v>249</v>
      </c>
      <c r="D3" s="498" t="s">
        <v>250</v>
      </c>
      <c r="E3" s="499" t="s">
        <v>242</v>
      </c>
      <c r="F3" s="4"/>
      <c r="G3" s="4"/>
    </row>
    <row r="4" spans="1:7" ht="16.5" customHeight="1" thickBot="1">
      <c r="A4" s="500" t="s">
        <v>243</v>
      </c>
      <c r="B4" s="501"/>
      <c r="C4" s="500"/>
      <c r="D4" s="500"/>
      <c r="E4" s="500"/>
      <c r="F4" s="4"/>
      <c r="G4" s="4"/>
    </row>
    <row r="5" spans="1:7" ht="16.5" customHeight="1" thickBot="1">
      <c r="A5" s="502" t="s">
        <v>244</v>
      </c>
      <c r="B5" s="503"/>
      <c r="C5" s="502"/>
      <c r="D5" s="502"/>
      <c r="E5" s="502"/>
      <c r="F5" s="4"/>
      <c r="G5" s="4"/>
    </row>
    <row r="6" spans="1:5" ht="16.5" customHeight="1" thickBot="1">
      <c r="A6" s="177" t="s">
        <v>252</v>
      </c>
      <c r="B6" s="174">
        <f>SUM(C6:E6)</f>
        <v>3800634</v>
      </c>
      <c r="C6" s="174">
        <f>C7+C16</f>
        <v>3509935</v>
      </c>
      <c r="D6" s="174">
        <f>D7+D16</f>
        <v>155</v>
      </c>
      <c r="E6" s="175">
        <f>E7+E16</f>
        <v>290544</v>
      </c>
    </row>
    <row r="7" spans="1:5" ht="16.5" customHeight="1" thickBot="1">
      <c r="A7" s="504" t="s">
        <v>91</v>
      </c>
      <c r="B7" s="505">
        <f>SUM(C7:E7)</f>
        <v>3796457</v>
      </c>
      <c r="C7" s="505">
        <f>SUM(C8:C15)</f>
        <v>3505913</v>
      </c>
      <c r="D7" s="505">
        <f>SUM(D8:D15)</f>
        <v>0</v>
      </c>
      <c r="E7" s="506">
        <f>SUM(E8:E15)</f>
        <v>290544</v>
      </c>
    </row>
    <row r="8" spans="1:5" ht="16.5" customHeight="1">
      <c r="A8" s="507" t="s">
        <v>86</v>
      </c>
      <c r="B8" s="483">
        <f>SUM(C8:E8)</f>
        <v>3503029</v>
      </c>
      <c r="C8" s="483">
        <v>3503029</v>
      </c>
      <c r="D8" s="483">
        <v>0</v>
      </c>
      <c r="E8" s="484">
        <v>0</v>
      </c>
    </row>
    <row r="9" spans="1:5" ht="16.5" customHeight="1" hidden="1">
      <c r="A9" s="508" t="s">
        <v>87</v>
      </c>
      <c r="B9" s="170">
        <f aca="true" t="shared" si="0" ref="B9:B15">SUM(C9:E9)</f>
        <v>0</v>
      </c>
      <c r="C9" s="170">
        <v>0</v>
      </c>
      <c r="D9" s="170">
        <v>0</v>
      </c>
      <c r="E9" s="171">
        <v>0</v>
      </c>
    </row>
    <row r="10" spans="1:5" ht="16.5" customHeight="1" hidden="1">
      <c r="A10" s="508" t="s">
        <v>253</v>
      </c>
      <c r="B10" s="170">
        <f t="shared" si="0"/>
        <v>0</v>
      </c>
      <c r="C10" s="170">
        <v>0</v>
      </c>
      <c r="D10" s="170">
        <v>0</v>
      </c>
      <c r="E10" s="171">
        <v>0</v>
      </c>
    </row>
    <row r="11" spans="1:5" ht="16.5" customHeight="1">
      <c r="A11" s="508" t="s">
        <v>88</v>
      </c>
      <c r="B11" s="170">
        <f t="shared" si="0"/>
        <v>16146</v>
      </c>
      <c r="C11" s="170">
        <v>0</v>
      </c>
      <c r="D11" s="170">
        <v>0</v>
      </c>
      <c r="E11" s="171">
        <v>16146</v>
      </c>
    </row>
    <row r="12" spans="1:5" ht="16.5" customHeight="1" hidden="1">
      <c r="A12" s="508" t="s">
        <v>254</v>
      </c>
      <c r="B12" s="170">
        <f t="shared" si="0"/>
        <v>0</v>
      </c>
      <c r="C12" s="170">
        <v>0</v>
      </c>
      <c r="D12" s="170">
        <v>0</v>
      </c>
      <c r="E12" s="171">
        <v>0</v>
      </c>
    </row>
    <row r="13" spans="1:5" ht="16.5" customHeight="1">
      <c r="A13" s="508" t="s">
        <v>255</v>
      </c>
      <c r="B13" s="170">
        <f t="shared" si="0"/>
        <v>109904</v>
      </c>
      <c r="C13" s="170">
        <v>0</v>
      </c>
      <c r="D13" s="170">
        <v>0</v>
      </c>
      <c r="E13" s="171">
        <v>109904</v>
      </c>
    </row>
    <row r="14" spans="1:5" ht="16.5" customHeight="1" thickBot="1">
      <c r="A14" s="508" t="s">
        <v>89</v>
      </c>
      <c r="B14" s="170">
        <f t="shared" si="0"/>
        <v>167378</v>
      </c>
      <c r="C14" s="170">
        <v>2884</v>
      </c>
      <c r="D14" s="170">
        <v>0</v>
      </c>
      <c r="E14" s="171">
        <v>164494</v>
      </c>
    </row>
    <row r="15" spans="1:5" ht="16.5" customHeight="1" hidden="1" thickBot="1">
      <c r="A15" s="509" t="s">
        <v>90</v>
      </c>
      <c r="B15" s="172">
        <f t="shared" si="0"/>
        <v>0</v>
      </c>
      <c r="C15" s="172">
        <v>0</v>
      </c>
      <c r="D15" s="172">
        <v>0</v>
      </c>
      <c r="E15" s="173">
        <v>0</v>
      </c>
    </row>
    <row r="16" spans="1:5" ht="16.5" customHeight="1" thickBot="1">
      <c r="A16" s="504" t="s">
        <v>245</v>
      </c>
      <c r="B16" s="505">
        <f>SUM(C16:E16)</f>
        <v>4177</v>
      </c>
      <c r="C16" s="505">
        <f>SUM(C17:C18)</f>
        <v>4022</v>
      </c>
      <c r="D16" s="505">
        <f>SUM(D17:D18)</f>
        <v>155</v>
      </c>
      <c r="E16" s="506">
        <f>SUM(E17:E18)</f>
        <v>0</v>
      </c>
    </row>
    <row r="17" spans="1:5" ht="16.5" customHeight="1">
      <c r="A17" s="507" t="s">
        <v>62</v>
      </c>
      <c r="B17" s="483">
        <f>SUM(C17:E17)</f>
        <v>4022</v>
      </c>
      <c r="C17" s="483">
        <v>4022</v>
      </c>
      <c r="D17" s="483">
        <v>0</v>
      </c>
      <c r="E17" s="484">
        <v>0</v>
      </c>
    </row>
    <row r="18" spans="1:5" ht="16.5" customHeight="1" thickBot="1">
      <c r="A18" s="509" t="s">
        <v>63</v>
      </c>
      <c r="B18" s="172">
        <f>SUM(C18:E18)</f>
        <v>155</v>
      </c>
      <c r="C18" s="172">
        <v>0</v>
      </c>
      <c r="D18" s="172">
        <v>155</v>
      </c>
      <c r="E18" s="173">
        <v>0</v>
      </c>
    </row>
    <row r="19" spans="1:5" ht="16.5" customHeight="1" thickBot="1">
      <c r="A19" s="504" t="s">
        <v>256</v>
      </c>
      <c r="B19" s="505">
        <f>SUM(C19:E19)</f>
        <v>1808847</v>
      </c>
      <c r="C19" s="505">
        <f>C20+C24</f>
        <v>0</v>
      </c>
      <c r="D19" s="505">
        <f>D20+D24</f>
        <v>1808847</v>
      </c>
      <c r="E19" s="506">
        <f>E20+E24</f>
        <v>0</v>
      </c>
    </row>
    <row r="20" spans="1:5" ht="16.5" customHeight="1" thickBot="1">
      <c r="A20" s="504" t="s">
        <v>257</v>
      </c>
      <c r="B20" s="505">
        <f>SUM(B21:B23)</f>
        <v>1584027</v>
      </c>
      <c r="C20" s="505">
        <f>SUM(C21:C23)</f>
        <v>0</v>
      </c>
      <c r="D20" s="505">
        <f>SUM(D21:D23)</f>
        <v>1584027</v>
      </c>
      <c r="E20" s="506">
        <f>SUM(E21:E23)</f>
        <v>0</v>
      </c>
    </row>
    <row r="21" spans="1:5" ht="16.5" customHeight="1">
      <c r="A21" s="510" t="s">
        <v>258</v>
      </c>
      <c r="B21" s="483">
        <f aca="true" t="shared" si="1" ref="B21:B29">SUM(C21:E21)</f>
        <v>1173304</v>
      </c>
      <c r="C21" s="483">
        <v>0</v>
      </c>
      <c r="D21" s="483">
        <v>1173304</v>
      </c>
      <c r="E21" s="484">
        <v>0</v>
      </c>
    </row>
    <row r="22" spans="1:5" ht="16.5" customHeight="1">
      <c r="A22" s="511" t="s">
        <v>259</v>
      </c>
      <c r="B22" s="170">
        <f t="shared" si="1"/>
        <v>369381</v>
      </c>
      <c r="C22" s="170">
        <v>0</v>
      </c>
      <c r="D22" s="170">
        <v>369381</v>
      </c>
      <c r="E22" s="171">
        <v>0</v>
      </c>
    </row>
    <row r="23" spans="1:5" ht="16.5" customHeight="1" thickBot="1">
      <c r="A23" s="512" t="s">
        <v>260</v>
      </c>
      <c r="B23" s="172">
        <f t="shared" si="1"/>
        <v>41342</v>
      </c>
      <c r="C23" s="172">
        <v>0</v>
      </c>
      <c r="D23" s="172">
        <v>41342</v>
      </c>
      <c r="E23" s="173">
        <v>0</v>
      </c>
    </row>
    <row r="24" spans="1:5" ht="16.5" customHeight="1" thickBot="1">
      <c r="A24" s="504" t="s">
        <v>261</v>
      </c>
      <c r="B24" s="505">
        <f t="shared" si="1"/>
        <v>224820</v>
      </c>
      <c r="C24" s="505">
        <f>SUM(C25:C26)</f>
        <v>0</v>
      </c>
      <c r="D24" s="505">
        <f>SUM(D25:D26)</f>
        <v>224820</v>
      </c>
      <c r="E24" s="506">
        <f>SUM(E25:E26)</f>
        <v>0</v>
      </c>
    </row>
    <row r="25" spans="1:5" ht="16.5" customHeight="1">
      <c r="A25" s="510" t="s">
        <v>262</v>
      </c>
      <c r="B25" s="483">
        <f t="shared" si="1"/>
        <v>196634</v>
      </c>
      <c r="C25" s="483">
        <v>0</v>
      </c>
      <c r="D25" s="483">
        <v>196634</v>
      </c>
      <c r="E25" s="484">
        <v>0</v>
      </c>
    </row>
    <row r="26" spans="1:5" ht="16.5" customHeight="1" thickBot="1">
      <c r="A26" s="511" t="s">
        <v>263</v>
      </c>
      <c r="B26" s="170">
        <f t="shared" si="1"/>
        <v>28186</v>
      </c>
      <c r="C26" s="167">
        <v>0</v>
      </c>
      <c r="D26" s="170">
        <v>28186</v>
      </c>
      <c r="E26" s="171">
        <v>0</v>
      </c>
    </row>
    <row r="27" spans="1:5" ht="16.5" customHeight="1" thickBot="1">
      <c r="A27" s="513" t="s">
        <v>264</v>
      </c>
      <c r="B27" s="174">
        <f t="shared" si="1"/>
        <v>31393352</v>
      </c>
      <c r="C27" s="174">
        <f>C28+C37</f>
        <v>28610129</v>
      </c>
      <c r="D27" s="174">
        <f>D28+D37</f>
        <v>1816077</v>
      </c>
      <c r="E27" s="175">
        <f>E28+E37</f>
        <v>967146</v>
      </c>
    </row>
    <row r="28" spans="1:5" ht="16.5" customHeight="1" thickBot="1">
      <c r="A28" s="504" t="s">
        <v>91</v>
      </c>
      <c r="B28" s="505">
        <f t="shared" si="1"/>
        <v>31327252</v>
      </c>
      <c r="C28" s="505">
        <f>SUM(C29:C36)</f>
        <v>28609290</v>
      </c>
      <c r="D28" s="505">
        <f>SUM(D29:D36)</f>
        <v>1816077</v>
      </c>
      <c r="E28" s="506">
        <f>SUM(E29:E36)</f>
        <v>901885</v>
      </c>
    </row>
    <row r="29" spans="1:5" ht="16.5" customHeight="1">
      <c r="A29" s="507" t="s">
        <v>86</v>
      </c>
      <c r="B29" s="483">
        <f t="shared" si="1"/>
        <v>28251321</v>
      </c>
      <c r="C29" s="483">
        <v>28251321</v>
      </c>
      <c r="D29" s="483">
        <v>0</v>
      </c>
      <c r="E29" s="484">
        <v>0</v>
      </c>
    </row>
    <row r="30" spans="1:5" ht="16.5" customHeight="1" hidden="1">
      <c r="A30" s="508" t="s">
        <v>87</v>
      </c>
      <c r="B30" s="170">
        <f aca="true" t="shared" si="2" ref="B30:B36">SUM(C30:E30)</f>
        <v>0</v>
      </c>
      <c r="C30" s="170">
        <v>0</v>
      </c>
      <c r="D30" s="170">
        <v>0</v>
      </c>
      <c r="E30" s="171">
        <v>0</v>
      </c>
    </row>
    <row r="31" spans="1:5" ht="16.5" customHeight="1">
      <c r="A31" s="508" t="s">
        <v>253</v>
      </c>
      <c r="B31" s="170">
        <f t="shared" si="2"/>
        <v>1816077</v>
      </c>
      <c r="C31" s="170">
        <v>0</v>
      </c>
      <c r="D31" s="170">
        <v>1816077</v>
      </c>
      <c r="E31" s="171">
        <v>0</v>
      </c>
    </row>
    <row r="32" spans="1:5" ht="16.5" customHeight="1">
      <c r="A32" s="508" t="s">
        <v>88</v>
      </c>
      <c r="B32" s="170">
        <f t="shared" si="2"/>
        <v>50466</v>
      </c>
      <c r="C32" s="170">
        <v>0</v>
      </c>
      <c r="D32" s="170">
        <v>0</v>
      </c>
      <c r="E32" s="171">
        <v>50466</v>
      </c>
    </row>
    <row r="33" spans="1:5" ht="16.5" customHeight="1" hidden="1">
      <c r="A33" s="508" t="s">
        <v>254</v>
      </c>
      <c r="B33" s="170">
        <f t="shared" si="2"/>
        <v>0</v>
      </c>
      <c r="C33" s="170">
        <v>0</v>
      </c>
      <c r="D33" s="170">
        <v>0</v>
      </c>
      <c r="E33" s="171">
        <v>0</v>
      </c>
    </row>
    <row r="34" spans="1:5" ht="16.5" customHeight="1">
      <c r="A34" s="508" t="s">
        <v>255</v>
      </c>
      <c r="B34" s="170">
        <f t="shared" si="2"/>
        <v>140880</v>
      </c>
      <c r="C34" s="170">
        <v>0</v>
      </c>
      <c r="D34" s="170">
        <v>0</v>
      </c>
      <c r="E34" s="171">
        <v>140880</v>
      </c>
    </row>
    <row r="35" spans="1:5" ht="16.5" customHeight="1">
      <c r="A35" s="508" t="s">
        <v>89</v>
      </c>
      <c r="B35" s="170">
        <f t="shared" si="2"/>
        <v>1031538</v>
      </c>
      <c r="C35" s="170">
        <v>357969</v>
      </c>
      <c r="D35" s="170">
        <v>0</v>
      </c>
      <c r="E35" s="171">
        <v>673569</v>
      </c>
    </row>
    <row r="36" spans="1:5" ht="16.5" customHeight="1" thickBot="1">
      <c r="A36" s="509" t="s">
        <v>90</v>
      </c>
      <c r="B36" s="172">
        <f t="shared" si="2"/>
        <v>36970</v>
      </c>
      <c r="C36" s="172">
        <v>0</v>
      </c>
      <c r="D36" s="172">
        <v>0</v>
      </c>
      <c r="E36" s="173">
        <v>36970</v>
      </c>
    </row>
    <row r="37" spans="1:5" ht="16.5" customHeight="1" thickBot="1">
      <c r="A37" s="504" t="s">
        <v>245</v>
      </c>
      <c r="B37" s="505">
        <f>SUM(C37:E37)</f>
        <v>66100</v>
      </c>
      <c r="C37" s="505">
        <f>SUM(C38:C39)</f>
        <v>839</v>
      </c>
      <c r="D37" s="505">
        <f>SUM(D38:D39)</f>
        <v>0</v>
      </c>
      <c r="E37" s="506">
        <f>SUM(E38:E39)</f>
        <v>65261</v>
      </c>
    </row>
    <row r="38" spans="1:5" ht="16.5" customHeight="1" hidden="1">
      <c r="A38" s="507" t="s">
        <v>62</v>
      </c>
      <c r="B38" s="483">
        <f>SUM(C38:E38)</f>
        <v>0</v>
      </c>
      <c r="C38" s="483">
        <v>0</v>
      </c>
      <c r="D38" s="483">
        <v>0</v>
      </c>
      <c r="E38" s="484">
        <v>0</v>
      </c>
    </row>
    <row r="39" spans="1:5" ht="16.5" customHeight="1" thickBot="1">
      <c r="A39" s="509" t="s">
        <v>63</v>
      </c>
      <c r="B39" s="172">
        <f>SUM(C39:E39)</f>
        <v>66100</v>
      </c>
      <c r="C39" s="172">
        <v>839</v>
      </c>
      <c r="D39" s="172">
        <v>0</v>
      </c>
      <c r="E39" s="173">
        <v>65261</v>
      </c>
    </row>
    <row r="40" spans="1:5" ht="16.5" customHeight="1" thickBot="1">
      <c r="A40" s="513" t="s">
        <v>246</v>
      </c>
      <c r="B40" s="174">
        <f>B6+B20+B27+B24</f>
        <v>37002833</v>
      </c>
      <c r="C40" s="174">
        <f>C6+C20+C27</f>
        <v>32120064</v>
      </c>
      <c r="D40" s="174">
        <f>D6+D20+D27+D24</f>
        <v>3625079</v>
      </c>
      <c r="E40" s="175">
        <f>E6+E20+E27</f>
        <v>1257690</v>
      </c>
    </row>
    <row r="41" spans="1:5" ht="15" customHeight="1" thickBot="1">
      <c r="A41" s="7"/>
      <c r="B41" s="8"/>
      <c r="C41" s="8"/>
      <c r="D41" s="8"/>
      <c r="E41" s="8"/>
    </row>
    <row r="42" spans="1:5" ht="19.5" customHeight="1" thickBot="1">
      <c r="A42" s="724" t="s">
        <v>420</v>
      </c>
      <c r="B42" s="726" t="s">
        <v>21</v>
      </c>
      <c r="C42" s="514" t="s">
        <v>22</v>
      </c>
      <c r="D42" s="514" t="s">
        <v>23</v>
      </c>
      <c r="E42" s="515" t="s">
        <v>24</v>
      </c>
    </row>
    <row r="43" spans="1:5" ht="49.5" customHeight="1" thickBot="1">
      <c r="A43" s="725"/>
      <c r="B43" s="727"/>
      <c r="C43" s="516" t="s">
        <v>249</v>
      </c>
      <c r="D43" s="516" t="s">
        <v>250</v>
      </c>
      <c r="E43" s="517" t="s">
        <v>242</v>
      </c>
    </row>
    <row r="44" spans="1:7" ht="16.5" customHeight="1" thickBot="1">
      <c r="A44" s="486" t="s">
        <v>247</v>
      </c>
      <c r="B44" s="487"/>
      <c r="C44" s="487"/>
      <c r="D44" s="487"/>
      <c r="E44" s="487"/>
      <c r="F44" s="5"/>
      <c r="G44" s="5"/>
    </row>
    <row r="45" spans="1:5" ht="16.5" customHeight="1" thickBot="1">
      <c r="A45" s="504" t="s">
        <v>113</v>
      </c>
      <c r="B45" s="505">
        <f aca="true" t="shared" si="3" ref="B45:B52">SUM(C45:E45)</f>
        <v>1599266</v>
      </c>
      <c r="C45" s="505">
        <f>C46+C50</f>
        <v>0</v>
      </c>
      <c r="D45" s="505">
        <f>D46+D50</f>
        <v>1599266</v>
      </c>
      <c r="E45" s="506">
        <f>E46+E50</f>
        <v>0</v>
      </c>
    </row>
    <row r="46" spans="1:5" ht="16.5" customHeight="1" thickBot="1">
      <c r="A46" s="504" t="s">
        <v>257</v>
      </c>
      <c r="B46" s="505">
        <f t="shared" si="3"/>
        <v>1580737</v>
      </c>
      <c r="C46" s="505">
        <f>SUM(C47:C49)</f>
        <v>0</v>
      </c>
      <c r="D46" s="505">
        <f>SUM(D47:D49)</f>
        <v>1580737</v>
      </c>
      <c r="E46" s="506">
        <f>SUM(E47:E49)</f>
        <v>0</v>
      </c>
    </row>
    <row r="47" spans="1:5" ht="16.5" customHeight="1">
      <c r="A47" s="510" t="s">
        <v>258</v>
      </c>
      <c r="B47" s="483">
        <f t="shared" si="3"/>
        <v>1195992</v>
      </c>
      <c r="C47" s="483">
        <v>0</v>
      </c>
      <c r="D47" s="483">
        <v>1195992</v>
      </c>
      <c r="E47" s="484">
        <v>0</v>
      </c>
    </row>
    <row r="48" spans="1:5" ht="16.5" customHeight="1">
      <c r="A48" s="511" t="s">
        <v>259</v>
      </c>
      <c r="B48" s="170">
        <f t="shared" si="3"/>
        <v>353784</v>
      </c>
      <c r="C48" s="170">
        <v>0</v>
      </c>
      <c r="D48" s="170">
        <v>353784</v>
      </c>
      <c r="E48" s="171">
        <v>0</v>
      </c>
    </row>
    <row r="49" spans="1:5" ht="16.5" customHeight="1" thickBot="1">
      <c r="A49" s="512" t="s">
        <v>260</v>
      </c>
      <c r="B49" s="172">
        <f t="shared" si="3"/>
        <v>30961</v>
      </c>
      <c r="C49" s="172">
        <v>0</v>
      </c>
      <c r="D49" s="172">
        <v>30961</v>
      </c>
      <c r="E49" s="173">
        <v>0</v>
      </c>
    </row>
    <row r="50" spans="1:5" ht="16.5" customHeight="1" thickBot="1">
      <c r="A50" s="504" t="s">
        <v>257</v>
      </c>
      <c r="B50" s="505">
        <f t="shared" si="3"/>
        <v>18529</v>
      </c>
      <c r="C50" s="505">
        <f>SUM(C51:C52)</f>
        <v>0</v>
      </c>
      <c r="D50" s="505">
        <f>SUM(D51:D52)</f>
        <v>18529</v>
      </c>
      <c r="E50" s="506">
        <f>SUM(E51:E52)</f>
        <v>0</v>
      </c>
    </row>
    <row r="51" spans="1:5" ht="16.5" customHeight="1">
      <c r="A51" s="510" t="s">
        <v>262</v>
      </c>
      <c r="B51" s="483">
        <f t="shared" si="3"/>
        <v>19485</v>
      </c>
      <c r="C51" s="483">
        <v>0</v>
      </c>
      <c r="D51" s="483">
        <v>19485</v>
      </c>
      <c r="E51" s="484">
        <v>0</v>
      </c>
    </row>
    <row r="52" spans="1:5" ht="16.5" customHeight="1" thickBot="1">
      <c r="A52" s="512" t="s">
        <v>263</v>
      </c>
      <c r="B52" s="172">
        <f t="shared" si="3"/>
        <v>-956</v>
      </c>
      <c r="C52" s="518">
        <v>0</v>
      </c>
      <c r="D52" s="172">
        <v>-956</v>
      </c>
      <c r="E52" s="173">
        <v>0</v>
      </c>
    </row>
    <row r="53" spans="1:7" ht="16.5" customHeight="1" thickBot="1">
      <c r="A53" s="504" t="s">
        <v>124</v>
      </c>
      <c r="B53" s="505">
        <f>SUM(B45)</f>
        <v>1599266</v>
      </c>
      <c r="C53" s="505">
        <f>SUM(C45)</f>
        <v>0</v>
      </c>
      <c r="D53" s="505">
        <f>SUM(D45)</f>
        <v>1599266</v>
      </c>
      <c r="E53" s="506">
        <f>SUM(E45)</f>
        <v>0</v>
      </c>
      <c r="F53" s="5"/>
      <c r="G53" s="5"/>
    </row>
    <row r="54" spans="1:7" ht="9.75" customHeight="1" thickBot="1">
      <c r="A54" s="488"/>
      <c r="B54" s="489"/>
      <c r="C54" s="489"/>
      <c r="D54" s="489"/>
      <c r="E54" s="489"/>
      <c r="F54" s="5"/>
      <c r="G54" s="5"/>
    </row>
    <row r="55" spans="1:7" ht="16.5" customHeight="1" thickBot="1">
      <c r="A55" s="486" t="s">
        <v>248</v>
      </c>
      <c r="B55" s="487"/>
      <c r="C55" s="487"/>
      <c r="D55" s="487"/>
      <c r="E55" s="487"/>
      <c r="F55" s="5"/>
      <c r="G55" s="5"/>
    </row>
    <row r="56" spans="1:7" ht="16.5" customHeight="1" thickBot="1">
      <c r="A56" s="513" t="s">
        <v>244</v>
      </c>
      <c r="B56" s="174">
        <f>SUM(C56:E56)</f>
        <v>37002833</v>
      </c>
      <c r="C56" s="174">
        <f>C40</f>
        <v>32120064</v>
      </c>
      <c r="D56" s="174">
        <f>D40</f>
        <v>3625079</v>
      </c>
      <c r="E56" s="175">
        <f>E40</f>
        <v>1257690</v>
      </c>
      <c r="F56" s="5"/>
      <c r="G56" s="5"/>
    </row>
    <row r="57" spans="1:7" ht="16.5" customHeight="1" thickBot="1">
      <c r="A57" s="513" t="s">
        <v>247</v>
      </c>
      <c r="B57" s="174">
        <f>SUM(C57:E57)</f>
        <v>1599266</v>
      </c>
      <c r="C57" s="174">
        <f>C53</f>
        <v>0</v>
      </c>
      <c r="D57" s="174">
        <f>D53</f>
        <v>1599266</v>
      </c>
      <c r="E57" s="175">
        <f>E53</f>
        <v>0</v>
      </c>
      <c r="F57" s="5"/>
      <c r="G57" s="5"/>
    </row>
    <row r="60" spans="1:6" ht="34.5" customHeight="1">
      <c r="A60" s="430" t="s">
        <v>432</v>
      </c>
      <c r="B60" s="589" t="s">
        <v>37</v>
      </c>
      <c r="C60" s="589" t="s">
        <v>38</v>
      </c>
      <c r="D60" s="589" t="s">
        <v>171</v>
      </c>
      <c r="E60" s="589" t="s">
        <v>39</v>
      </c>
      <c r="F60" s="590" t="s">
        <v>40</v>
      </c>
    </row>
    <row r="61" spans="1:6" ht="16.5" customHeight="1" thickBot="1">
      <c r="A61" s="146" t="s">
        <v>76</v>
      </c>
      <c r="B61" s="519">
        <v>371229</v>
      </c>
      <c r="C61" s="519">
        <v>0</v>
      </c>
      <c r="D61" s="519">
        <v>420</v>
      </c>
      <c r="E61" s="519">
        <v>816614</v>
      </c>
      <c r="F61" s="520">
        <v>198624</v>
      </c>
    </row>
    <row r="62" spans="1:6" ht="16.5" customHeight="1">
      <c r="A62" s="490" t="s">
        <v>29</v>
      </c>
      <c r="B62" s="521">
        <f>B63+B66</f>
        <v>556</v>
      </c>
      <c r="C62" s="521">
        <f>C63+C66</f>
        <v>0</v>
      </c>
      <c r="D62" s="521">
        <f>D63+D66</f>
        <v>-420</v>
      </c>
      <c r="E62" s="521">
        <f>E63+E66</f>
        <v>-12531</v>
      </c>
      <c r="F62" s="522">
        <f>F63+F66</f>
        <v>83301</v>
      </c>
    </row>
    <row r="63" spans="1:6" ht="16.5" customHeight="1">
      <c r="A63" s="523" t="s">
        <v>265</v>
      </c>
      <c r="B63" s="167">
        <f>B64+B65</f>
        <v>556</v>
      </c>
      <c r="C63" s="167">
        <f>C64+C65</f>
        <v>0</v>
      </c>
      <c r="D63" s="167">
        <f>D64+D65</f>
        <v>-420</v>
      </c>
      <c r="E63" s="167">
        <f>E64+E65</f>
        <v>0</v>
      </c>
      <c r="F63" s="169">
        <f>F64+F65</f>
        <v>250147</v>
      </c>
    </row>
    <row r="64" spans="1:6" ht="16.5" customHeight="1">
      <c r="A64" s="545" t="s">
        <v>266</v>
      </c>
      <c r="B64" s="166">
        <v>556</v>
      </c>
      <c r="C64" s="166">
        <v>0</v>
      </c>
      <c r="D64" s="166">
        <v>-420</v>
      </c>
      <c r="E64" s="166">
        <v>0</v>
      </c>
      <c r="F64" s="524">
        <v>7959</v>
      </c>
    </row>
    <row r="65" spans="1:6" ht="30" customHeight="1">
      <c r="A65" s="545" t="s">
        <v>267</v>
      </c>
      <c r="B65" s="166">
        <v>0</v>
      </c>
      <c r="C65" s="166">
        <v>0</v>
      </c>
      <c r="D65" s="166">
        <v>0</v>
      </c>
      <c r="E65" s="166">
        <v>0</v>
      </c>
      <c r="F65" s="524">
        <v>242188</v>
      </c>
    </row>
    <row r="66" spans="1:6" ht="16.5" customHeight="1">
      <c r="A66" s="525" t="s">
        <v>268</v>
      </c>
      <c r="B66" s="166">
        <v>0</v>
      </c>
      <c r="C66" s="166">
        <v>0</v>
      </c>
      <c r="D66" s="166">
        <v>0</v>
      </c>
      <c r="E66" s="166">
        <v>-12531</v>
      </c>
      <c r="F66" s="524">
        <v>-166846</v>
      </c>
    </row>
    <row r="67" spans="1:6" ht="16.5" customHeight="1">
      <c r="A67" s="545" t="s">
        <v>269</v>
      </c>
      <c r="B67" s="166">
        <v>0</v>
      </c>
      <c r="C67" s="166">
        <v>0</v>
      </c>
      <c r="D67" s="166">
        <v>0</v>
      </c>
      <c r="E67" s="166">
        <v>-12531</v>
      </c>
      <c r="F67" s="524">
        <v>-166846</v>
      </c>
    </row>
    <row r="68" spans="1:6" ht="16.5" customHeight="1">
      <c r="A68" s="150" t="s">
        <v>31</v>
      </c>
      <c r="B68" s="167">
        <v>1719767</v>
      </c>
      <c r="C68" s="167">
        <v>0</v>
      </c>
      <c r="D68" s="167">
        <v>0</v>
      </c>
      <c r="E68" s="167">
        <v>616264</v>
      </c>
      <c r="F68" s="169">
        <v>5238</v>
      </c>
    </row>
    <row r="69" spans="1:6" ht="16.5" customHeight="1">
      <c r="A69" s="150" t="s">
        <v>25</v>
      </c>
      <c r="B69" s="167">
        <v>-365693</v>
      </c>
      <c r="C69" s="167">
        <v>0</v>
      </c>
      <c r="D69" s="167">
        <v>0</v>
      </c>
      <c r="E69" s="167">
        <v>0</v>
      </c>
      <c r="F69" s="169">
        <v>0</v>
      </c>
    </row>
    <row r="70" spans="1:6" ht="16.5" customHeight="1">
      <c r="A70" s="150" t="s">
        <v>135</v>
      </c>
      <c r="B70" s="167">
        <v>-4567069</v>
      </c>
      <c r="C70" s="167">
        <v>0</v>
      </c>
      <c r="D70" s="167">
        <v>0</v>
      </c>
      <c r="E70" s="167">
        <v>-1110093</v>
      </c>
      <c r="F70" s="169">
        <v>-221902</v>
      </c>
    </row>
    <row r="71" spans="1:6" ht="16.5" customHeight="1">
      <c r="A71" s="150" t="s">
        <v>32</v>
      </c>
      <c r="B71" s="167">
        <v>3130780</v>
      </c>
      <c r="C71" s="167">
        <v>0</v>
      </c>
      <c r="D71" s="167">
        <v>0</v>
      </c>
      <c r="E71" s="167">
        <v>552540</v>
      </c>
      <c r="F71" s="169">
        <v>0</v>
      </c>
    </row>
    <row r="72" spans="1:6" ht="15" customHeight="1" hidden="1">
      <c r="A72" s="150" t="s">
        <v>33</v>
      </c>
      <c r="B72" s="167">
        <v>0</v>
      </c>
      <c r="C72" s="167">
        <v>0</v>
      </c>
      <c r="D72" s="167">
        <v>0</v>
      </c>
      <c r="E72" s="167">
        <v>0</v>
      </c>
      <c r="F72" s="169">
        <v>0</v>
      </c>
    </row>
    <row r="73" spans="1:6" ht="16.5" customHeight="1" thickBot="1">
      <c r="A73" s="150" t="s">
        <v>34</v>
      </c>
      <c r="B73" s="167">
        <v>974</v>
      </c>
      <c r="C73" s="167">
        <v>0</v>
      </c>
      <c r="D73" s="167">
        <v>0</v>
      </c>
      <c r="E73" s="167">
        <v>39091</v>
      </c>
      <c r="F73" s="169">
        <v>0</v>
      </c>
    </row>
    <row r="74" spans="1:6" ht="15" customHeight="1" hidden="1" thickBot="1">
      <c r="A74" s="149" t="s">
        <v>35</v>
      </c>
      <c r="B74" s="526">
        <v>0</v>
      </c>
      <c r="C74" s="526">
        <v>0</v>
      </c>
      <c r="D74" s="526">
        <v>0</v>
      </c>
      <c r="E74" s="526">
        <v>0</v>
      </c>
      <c r="F74" s="527">
        <v>0</v>
      </c>
    </row>
    <row r="75" spans="1:6" ht="16.5" customHeight="1" thickBot="1">
      <c r="A75" s="177" t="s">
        <v>111</v>
      </c>
      <c r="B75" s="174">
        <f>SUM(B61:B62,B68:B74)</f>
        <v>290544</v>
      </c>
      <c r="C75" s="174">
        <f>SUM(C61:C62,C68:C74)</f>
        <v>0</v>
      </c>
      <c r="D75" s="174">
        <f>SUM(D61:D62,D68:D74)</f>
        <v>0</v>
      </c>
      <c r="E75" s="174">
        <f>SUM(E61:E62,E68:E74)</f>
        <v>901885</v>
      </c>
      <c r="F75" s="175">
        <f>SUM(F61:F62,F68:F74)</f>
        <v>65261</v>
      </c>
    </row>
    <row r="76" spans="6:11" ht="37.5" customHeight="1" hidden="1">
      <c r="F76" s="178" t="s">
        <v>36</v>
      </c>
      <c r="G76" s="454"/>
      <c r="H76" s="454"/>
      <c r="I76" s="454"/>
      <c r="J76" s="454"/>
      <c r="K76" s="455"/>
    </row>
    <row r="77" spans="6:11" ht="20.25" customHeight="1">
      <c r="F77" s="341"/>
      <c r="G77" s="421"/>
      <c r="H77" s="421"/>
      <c r="I77" s="421"/>
      <c r="J77" s="421"/>
      <c r="K77" s="421"/>
    </row>
    <row r="78" ht="17.25" customHeight="1">
      <c r="A78" s="528"/>
    </row>
    <row r="80" spans="1:5" s="14" customFormat="1" ht="21.75" customHeight="1" thickBot="1">
      <c r="A80" s="529" t="s">
        <v>364</v>
      </c>
      <c r="B80" s="530" t="s">
        <v>296</v>
      </c>
      <c r="C80" s="530" t="s">
        <v>297</v>
      </c>
      <c r="D80" s="530" t="s">
        <v>411</v>
      </c>
      <c r="E80" s="531" t="s">
        <v>412</v>
      </c>
    </row>
    <row r="81" spans="1:5" s="14" customFormat="1" ht="16.5" customHeight="1">
      <c r="A81" s="532" t="s">
        <v>173</v>
      </c>
      <c r="B81" s="521">
        <v>4</v>
      </c>
      <c r="C81" s="521">
        <v>-238</v>
      </c>
      <c r="D81" s="521">
        <v>0</v>
      </c>
      <c r="E81" s="522">
        <v>0</v>
      </c>
    </row>
    <row r="82" spans="1:5" s="14" customFormat="1" ht="16.5" customHeight="1" hidden="1">
      <c r="A82" s="533"/>
      <c r="B82" s="534">
        <v>0</v>
      </c>
      <c r="C82" s="167">
        <v>0</v>
      </c>
      <c r="D82" s="167">
        <v>0</v>
      </c>
      <c r="E82" s="169">
        <v>0</v>
      </c>
    </row>
    <row r="83" spans="1:5" s="14" customFormat="1" ht="16.5" customHeight="1" thickBot="1">
      <c r="A83" s="595" t="s">
        <v>245</v>
      </c>
      <c r="B83" s="518">
        <v>4</v>
      </c>
      <c r="C83" s="518">
        <v>-238</v>
      </c>
      <c r="D83" s="518">
        <v>0</v>
      </c>
      <c r="E83" s="535">
        <v>0</v>
      </c>
    </row>
    <row r="84" ht="10.5">
      <c r="A84" s="6"/>
    </row>
    <row r="85" ht="10.5">
      <c r="A85" s="6"/>
    </row>
    <row r="86" ht="11.25" thickBot="1">
      <c r="A86" s="6"/>
    </row>
    <row r="87" spans="1:7" s="541" customFormat="1" ht="15.75" customHeight="1" thickBot="1">
      <c r="A87" s="724" t="s">
        <v>312</v>
      </c>
      <c r="B87" s="726" t="s">
        <v>21</v>
      </c>
      <c r="C87" s="496" t="s">
        <v>22</v>
      </c>
      <c r="D87" s="496" t="s">
        <v>23</v>
      </c>
      <c r="E87" s="497" t="s">
        <v>24</v>
      </c>
      <c r="F87" s="540"/>
      <c r="G87" s="540"/>
    </row>
    <row r="88" spans="1:7" s="128" customFormat="1" ht="49.5" customHeight="1">
      <c r="A88" s="728"/>
      <c r="B88" s="727"/>
      <c r="C88" s="498" t="s">
        <v>249</v>
      </c>
      <c r="D88" s="498" t="s">
        <v>250</v>
      </c>
      <c r="E88" s="499" t="s">
        <v>242</v>
      </c>
      <c r="F88" s="129"/>
      <c r="G88" s="129"/>
    </row>
    <row r="89" spans="1:7" ht="16.5" customHeight="1" thickBot="1">
      <c r="A89" s="500" t="s">
        <v>243</v>
      </c>
      <c r="B89" s="501"/>
      <c r="C89" s="500"/>
      <c r="D89" s="500"/>
      <c r="E89" s="500"/>
      <c r="F89" s="4"/>
      <c r="G89" s="4"/>
    </row>
    <row r="90" spans="1:7" ht="16.5" customHeight="1" thickBot="1">
      <c r="A90" s="502" t="s">
        <v>244</v>
      </c>
      <c r="B90" s="503"/>
      <c r="C90" s="502"/>
      <c r="D90" s="502"/>
      <c r="E90" s="502"/>
      <c r="F90" s="4"/>
      <c r="G90" s="4"/>
    </row>
    <row r="91" spans="1:5" ht="16.5" customHeight="1" thickBot="1">
      <c r="A91" s="177" t="s">
        <v>252</v>
      </c>
      <c r="B91" s="174">
        <f>SUM(C91:E91)</f>
        <v>557541</v>
      </c>
      <c r="C91" s="174">
        <f>C92+C101</f>
        <v>183658</v>
      </c>
      <c r="D91" s="174">
        <f>D92+D101</f>
        <v>2654</v>
      </c>
      <c r="E91" s="175">
        <f>E92+E101</f>
        <v>371229</v>
      </c>
    </row>
    <row r="92" spans="1:5" ht="16.5" customHeight="1" thickBot="1">
      <c r="A92" s="504" t="s">
        <v>91</v>
      </c>
      <c r="B92" s="505">
        <f>SUM(C92:E92)</f>
        <v>550695</v>
      </c>
      <c r="C92" s="505">
        <f>SUM(C93:C100)</f>
        <v>179466</v>
      </c>
      <c r="D92" s="505">
        <f>SUM(D93:D100)</f>
        <v>0</v>
      </c>
      <c r="E92" s="506">
        <f>SUM(E93:E100)</f>
        <v>371229</v>
      </c>
    </row>
    <row r="93" spans="1:5" ht="16.5" customHeight="1">
      <c r="A93" s="507" t="s">
        <v>86</v>
      </c>
      <c r="B93" s="483">
        <f>SUM(C93:E93)</f>
        <v>178492</v>
      </c>
      <c r="C93" s="483">
        <v>178492</v>
      </c>
      <c r="D93" s="483">
        <v>0</v>
      </c>
      <c r="E93" s="484">
        <v>0</v>
      </c>
    </row>
    <row r="94" spans="1:5" ht="16.5" customHeight="1" hidden="1">
      <c r="A94" s="508" t="s">
        <v>87</v>
      </c>
      <c r="B94" s="170">
        <f aca="true" t="shared" si="4" ref="B94:B100">SUM(C94:E94)</f>
        <v>0</v>
      </c>
      <c r="C94" s="170">
        <v>0</v>
      </c>
      <c r="D94" s="170">
        <v>0</v>
      </c>
      <c r="E94" s="171">
        <v>0</v>
      </c>
    </row>
    <row r="95" spans="1:5" ht="16.5" customHeight="1" hidden="1">
      <c r="A95" s="508" t="s">
        <v>253</v>
      </c>
      <c r="B95" s="170">
        <f t="shared" si="4"/>
        <v>0</v>
      </c>
      <c r="C95" s="170">
        <v>0</v>
      </c>
      <c r="D95" s="170">
        <v>0</v>
      </c>
      <c r="E95" s="171">
        <v>0</v>
      </c>
    </row>
    <row r="96" spans="1:5" ht="16.5" customHeight="1">
      <c r="A96" s="508" t="s">
        <v>88</v>
      </c>
      <c r="B96" s="170">
        <f t="shared" si="4"/>
        <v>73124</v>
      </c>
      <c r="C96" s="170">
        <v>0</v>
      </c>
      <c r="D96" s="170">
        <v>0</v>
      </c>
      <c r="E96" s="171">
        <v>73124</v>
      </c>
    </row>
    <row r="97" spans="1:5" ht="16.5" customHeight="1" hidden="1">
      <c r="A97" s="508" t="s">
        <v>254</v>
      </c>
      <c r="B97" s="170">
        <f t="shared" si="4"/>
        <v>0</v>
      </c>
      <c r="C97" s="170">
        <v>0</v>
      </c>
      <c r="D97" s="170">
        <v>0</v>
      </c>
      <c r="E97" s="171">
        <v>0</v>
      </c>
    </row>
    <row r="98" spans="1:5" ht="16.5" customHeight="1">
      <c r="A98" s="508" t="s">
        <v>255</v>
      </c>
      <c r="B98" s="170">
        <f t="shared" si="4"/>
        <v>248156</v>
      </c>
      <c r="C98" s="170">
        <v>974</v>
      </c>
      <c r="D98" s="170">
        <v>0</v>
      </c>
      <c r="E98" s="171">
        <v>247182</v>
      </c>
    </row>
    <row r="99" spans="1:5" ht="16.5" customHeight="1" thickBot="1">
      <c r="A99" s="508" t="s">
        <v>89</v>
      </c>
      <c r="B99" s="170">
        <f t="shared" si="4"/>
        <v>50923</v>
      </c>
      <c r="C99" s="170">
        <v>0</v>
      </c>
      <c r="D99" s="170">
        <v>0</v>
      </c>
      <c r="E99" s="171">
        <v>50923</v>
      </c>
    </row>
    <row r="100" spans="1:5" ht="16.5" customHeight="1" hidden="1" thickBot="1">
      <c r="A100" s="509" t="s">
        <v>90</v>
      </c>
      <c r="B100" s="172">
        <f t="shared" si="4"/>
        <v>0</v>
      </c>
      <c r="C100" s="172">
        <v>0</v>
      </c>
      <c r="D100" s="172">
        <v>0</v>
      </c>
      <c r="E100" s="173">
        <v>0</v>
      </c>
    </row>
    <row r="101" spans="1:5" ht="16.5" customHeight="1" thickBot="1">
      <c r="A101" s="504" t="s">
        <v>245</v>
      </c>
      <c r="B101" s="505">
        <f>SUM(C101:E101)</f>
        <v>6846</v>
      </c>
      <c r="C101" s="505">
        <f>SUM(C102:C103)</f>
        <v>4192</v>
      </c>
      <c r="D101" s="505">
        <f>SUM(D102:D103)</f>
        <v>2654</v>
      </c>
      <c r="E101" s="506">
        <f>SUM(E102:E103)</f>
        <v>0</v>
      </c>
    </row>
    <row r="102" spans="1:5" ht="16.5" customHeight="1">
      <c r="A102" s="507" t="s">
        <v>62</v>
      </c>
      <c r="B102" s="483">
        <f>SUM(C102:E102)</f>
        <v>4192</v>
      </c>
      <c r="C102" s="483">
        <v>4192</v>
      </c>
      <c r="D102" s="483">
        <v>0</v>
      </c>
      <c r="E102" s="484">
        <v>0</v>
      </c>
    </row>
    <row r="103" spans="1:5" ht="16.5" customHeight="1" thickBot="1">
      <c r="A103" s="509" t="s">
        <v>63</v>
      </c>
      <c r="B103" s="172">
        <f>SUM(C103:E103)</f>
        <v>2654</v>
      </c>
      <c r="C103" s="172">
        <v>0</v>
      </c>
      <c r="D103" s="172">
        <v>2654</v>
      </c>
      <c r="E103" s="173">
        <v>0</v>
      </c>
    </row>
    <row r="104" spans="1:5" ht="16.5" customHeight="1" thickBot="1">
      <c r="A104" s="504" t="s">
        <v>256</v>
      </c>
      <c r="B104" s="505">
        <f>SUM(C104:E104)</f>
        <v>3349328</v>
      </c>
      <c r="C104" s="505">
        <f>C105+C109</f>
        <v>0</v>
      </c>
      <c r="D104" s="505">
        <f>D105+D109</f>
        <v>3348908</v>
      </c>
      <c r="E104" s="506">
        <f>E105+E109</f>
        <v>420</v>
      </c>
    </row>
    <row r="105" spans="1:5" ht="16.5" customHeight="1" thickBot="1">
      <c r="A105" s="504" t="s">
        <v>257</v>
      </c>
      <c r="B105" s="505">
        <f>SUM(B106:B108)</f>
        <v>3151873</v>
      </c>
      <c r="C105" s="505">
        <f>SUM(C106:C108)</f>
        <v>0</v>
      </c>
      <c r="D105" s="505">
        <f>SUM(D106:D108)</f>
        <v>3151453</v>
      </c>
      <c r="E105" s="506">
        <f>SUM(E106:E108)</f>
        <v>420</v>
      </c>
    </row>
    <row r="106" spans="1:5" ht="16.5" customHeight="1">
      <c r="A106" s="510" t="s">
        <v>258</v>
      </c>
      <c r="B106" s="483">
        <f aca="true" t="shared" si="5" ref="B106:B114">SUM(C106:E106)</f>
        <v>2783388</v>
      </c>
      <c r="C106" s="483">
        <v>0</v>
      </c>
      <c r="D106" s="483">
        <v>2783388</v>
      </c>
      <c r="E106" s="484">
        <v>0</v>
      </c>
    </row>
    <row r="107" spans="1:5" ht="16.5" customHeight="1">
      <c r="A107" s="511" t="s">
        <v>259</v>
      </c>
      <c r="B107" s="170">
        <f t="shared" si="5"/>
        <v>348317</v>
      </c>
      <c r="C107" s="170">
        <v>0</v>
      </c>
      <c r="D107" s="170">
        <v>348317</v>
      </c>
      <c r="E107" s="171">
        <v>0</v>
      </c>
    </row>
    <row r="108" spans="1:5" ht="16.5" customHeight="1" thickBot="1">
      <c r="A108" s="512" t="s">
        <v>260</v>
      </c>
      <c r="B108" s="172">
        <f t="shared" si="5"/>
        <v>20168</v>
      </c>
      <c r="C108" s="172">
        <v>0</v>
      </c>
      <c r="D108" s="172">
        <v>19748</v>
      </c>
      <c r="E108" s="173">
        <v>420</v>
      </c>
    </row>
    <row r="109" spans="1:5" ht="16.5" customHeight="1" thickBot="1">
      <c r="A109" s="504" t="s">
        <v>261</v>
      </c>
      <c r="B109" s="505">
        <f t="shared" si="5"/>
        <v>197455</v>
      </c>
      <c r="C109" s="505">
        <f>SUM(C110:C111)</f>
        <v>0</v>
      </c>
      <c r="D109" s="505">
        <f>SUM(D110:D111)</f>
        <v>197455</v>
      </c>
      <c r="E109" s="506">
        <f>SUM(E110:E111)</f>
        <v>0</v>
      </c>
    </row>
    <row r="110" spans="1:5" ht="16.5" customHeight="1">
      <c r="A110" s="510" t="s">
        <v>262</v>
      </c>
      <c r="B110" s="483">
        <f t="shared" si="5"/>
        <v>146694</v>
      </c>
      <c r="C110" s="483">
        <v>0</v>
      </c>
      <c r="D110" s="483">
        <v>146694</v>
      </c>
      <c r="E110" s="484">
        <v>0</v>
      </c>
    </row>
    <row r="111" spans="1:5" ht="16.5" customHeight="1" thickBot="1">
      <c r="A111" s="511" t="s">
        <v>263</v>
      </c>
      <c r="B111" s="170">
        <f t="shared" si="5"/>
        <v>50761</v>
      </c>
      <c r="C111" s="167">
        <v>0</v>
      </c>
      <c r="D111" s="170">
        <v>50761</v>
      </c>
      <c r="E111" s="171">
        <v>0</v>
      </c>
    </row>
    <row r="112" spans="1:5" ht="16.5" customHeight="1" thickBot="1">
      <c r="A112" s="513" t="s">
        <v>264</v>
      </c>
      <c r="B112" s="174">
        <f t="shared" si="5"/>
        <v>30736949</v>
      </c>
      <c r="C112" s="174">
        <f>C113+C122</f>
        <v>22279327</v>
      </c>
      <c r="D112" s="174">
        <f>D113+D122</f>
        <v>7442384</v>
      </c>
      <c r="E112" s="175">
        <f>E113+E122</f>
        <v>1015238</v>
      </c>
    </row>
    <row r="113" spans="1:5" ht="16.5" customHeight="1" thickBot="1">
      <c r="A113" s="504" t="s">
        <v>91</v>
      </c>
      <c r="B113" s="505">
        <f t="shared" si="5"/>
        <v>30537570</v>
      </c>
      <c r="C113" s="505">
        <f>SUM(C114:C121)</f>
        <v>22278572</v>
      </c>
      <c r="D113" s="505">
        <f>SUM(D114:D121)</f>
        <v>7442384</v>
      </c>
      <c r="E113" s="506">
        <f>SUM(E114:E121)</f>
        <v>816614</v>
      </c>
    </row>
    <row r="114" spans="1:5" ht="16.5" customHeight="1">
      <c r="A114" s="507" t="s">
        <v>86</v>
      </c>
      <c r="B114" s="483">
        <f t="shared" si="5"/>
        <v>22238625</v>
      </c>
      <c r="C114" s="483">
        <v>22238625</v>
      </c>
      <c r="D114" s="483">
        <v>0</v>
      </c>
      <c r="E114" s="484">
        <v>0</v>
      </c>
    </row>
    <row r="115" spans="1:5" ht="16.5" customHeight="1" hidden="1">
      <c r="A115" s="508" t="s">
        <v>87</v>
      </c>
      <c r="B115" s="170">
        <f aca="true" t="shared" si="6" ref="B115:B121">SUM(C115:E115)</f>
        <v>0</v>
      </c>
      <c r="C115" s="170">
        <v>0</v>
      </c>
      <c r="D115" s="170">
        <v>0</v>
      </c>
      <c r="E115" s="171">
        <v>0</v>
      </c>
    </row>
    <row r="116" spans="1:5" ht="16.5" customHeight="1">
      <c r="A116" s="508" t="s">
        <v>253</v>
      </c>
      <c r="B116" s="170">
        <f t="shared" si="6"/>
        <v>7442384</v>
      </c>
      <c r="C116" s="170">
        <v>0</v>
      </c>
      <c r="D116" s="170">
        <v>7442384</v>
      </c>
      <c r="E116" s="171">
        <v>0</v>
      </c>
    </row>
    <row r="117" spans="1:5" ht="16.5" customHeight="1" hidden="1">
      <c r="A117" s="508" t="s">
        <v>88</v>
      </c>
      <c r="B117" s="170">
        <f t="shared" si="6"/>
        <v>0</v>
      </c>
      <c r="C117" s="170">
        <v>0</v>
      </c>
      <c r="D117" s="170">
        <v>0</v>
      </c>
      <c r="E117" s="171">
        <v>0</v>
      </c>
    </row>
    <row r="118" spans="1:5" ht="16.5" customHeight="1" hidden="1">
      <c r="A118" s="508" t="s">
        <v>254</v>
      </c>
      <c r="B118" s="170">
        <f t="shared" si="6"/>
        <v>0</v>
      </c>
      <c r="C118" s="170">
        <v>0</v>
      </c>
      <c r="D118" s="170">
        <v>0</v>
      </c>
      <c r="E118" s="171">
        <v>0</v>
      </c>
    </row>
    <row r="119" spans="1:5" ht="16.5" customHeight="1">
      <c r="A119" s="508" t="s">
        <v>255</v>
      </c>
      <c r="B119" s="170">
        <f t="shared" si="6"/>
        <v>233158</v>
      </c>
      <c r="C119" s="170">
        <v>0</v>
      </c>
      <c r="D119" s="170">
        <v>0</v>
      </c>
      <c r="E119" s="171">
        <v>233158</v>
      </c>
    </row>
    <row r="120" spans="1:5" ht="16.5" customHeight="1">
      <c r="A120" s="508" t="s">
        <v>89</v>
      </c>
      <c r="B120" s="170">
        <f t="shared" si="6"/>
        <v>583456</v>
      </c>
      <c r="C120" s="170">
        <v>0</v>
      </c>
      <c r="D120" s="170">
        <v>0</v>
      </c>
      <c r="E120" s="171">
        <v>583456</v>
      </c>
    </row>
    <row r="121" spans="1:5" ht="16.5" customHeight="1" thickBot="1">
      <c r="A121" s="509" t="s">
        <v>90</v>
      </c>
      <c r="B121" s="172">
        <f t="shared" si="6"/>
        <v>39947</v>
      </c>
      <c r="C121" s="172">
        <v>39947</v>
      </c>
      <c r="D121" s="172">
        <v>0</v>
      </c>
      <c r="E121" s="173">
        <v>0</v>
      </c>
    </row>
    <row r="122" spans="1:5" ht="16.5" customHeight="1" thickBot="1">
      <c r="A122" s="504" t="s">
        <v>245</v>
      </c>
      <c r="B122" s="505">
        <f>SUM(C122:E122)</f>
        <v>199379</v>
      </c>
      <c r="C122" s="505">
        <f>SUM(C123:C124)</f>
        <v>755</v>
      </c>
      <c r="D122" s="505">
        <f>SUM(D123:D124)</f>
        <v>0</v>
      </c>
      <c r="E122" s="506">
        <f>SUM(E123:E124)</f>
        <v>198624</v>
      </c>
    </row>
    <row r="123" spans="1:5" ht="16.5" customHeight="1" hidden="1">
      <c r="A123" s="507" t="s">
        <v>62</v>
      </c>
      <c r="B123" s="483">
        <f>SUM(C123:E123)</f>
        <v>0</v>
      </c>
      <c r="C123" s="483">
        <v>0</v>
      </c>
      <c r="D123" s="483">
        <v>0</v>
      </c>
      <c r="E123" s="484">
        <v>0</v>
      </c>
    </row>
    <row r="124" spans="1:5" ht="16.5" customHeight="1" thickBot="1">
      <c r="A124" s="509" t="s">
        <v>63</v>
      </c>
      <c r="B124" s="172">
        <f>SUM(C124:E124)</f>
        <v>199379</v>
      </c>
      <c r="C124" s="172">
        <v>755</v>
      </c>
      <c r="D124" s="172">
        <v>0</v>
      </c>
      <c r="E124" s="173">
        <v>198624</v>
      </c>
    </row>
    <row r="125" spans="1:5" ht="16.5" customHeight="1" thickBot="1">
      <c r="A125" s="513" t="s">
        <v>246</v>
      </c>
      <c r="B125" s="174">
        <f>B91+B105+B112+B109</f>
        <v>34643818</v>
      </c>
      <c r="C125" s="174">
        <f>C91+C105+C112</f>
        <v>22462985</v>
      </c>
      <c r="D125" s="174">
        <f>D91+D105+D112+D109</f>
        <v>10793946</v>
      </c>
      <c r="E125" s="175">
        <f>E91+E105+E112</f>
        <v>1386887</v>
      </c>
    </row>
    <row r="126" spans="1:5" ht="15" customHeight="1" thickBot="1">
      <c r="A126" s="7"/>
      <c r="B126" s="8"/>
      <c r="C126" s="8"/>
      <c r="D126" s="8"/>
      <c r="E126" s="8"/>
    </row>
    <row r="127" spans="1:5" s="163" customFormat="1" ht="15.75" customHeight="1" thickBot="1">
      <c r="A127" s="724" t="s">
        <v>312</v>
      </c>
      <c r="B127" s="726" t="s">
        <v>21</v>
      </c>
      <c r="C127" s="514" t="s">
        <v>22</v>
      </c>
      <c r="D127" s="514" t="s">
        <v>23</v>
      </c>
      <c r="E127" s="515" t="s">
        <v>24</v>
      </c>
    </row>
    <row r="128" spans="1:5" s="32" customFormat="1" ht="49.5" customHeight="1" thickBot="1">
      <c r="A128" s="725"/>
      <c r="B128" s="727"/>
      <c r="C128" s="516" t="s">
        <v>249</v>
      </c>
      <c r="D128" s="516" t="s">
        <v>250</v>
      </c>
      <c r="E128" s="517" t="s">
        <v>242</v>
      </c>
    </row>
    <row r="129" spans="1:7" ht="16.5" customHeight="1" thickBot="1">
      <c r="A129" s="486" t="s">
        <v>247</v>
      </c>
      <c r="B129" s="487"/>
      <c r="C129" s="487"/>
      <c r="D129" s="487"/>
      <c r="E129" s="487"/>
      <c r="F129" s="5"/>
      <c r="G129" s="5"/>
    </row>
    <row r="130" spans="1:5" ht="16.5" customHeight="1" thickBot="1">
      <c r="A130" s="504" t="s">
        <v>113</v>
      </c>
      <c r="B130" s="505">
        <f aca="true" t="shared" si="7" ref="B130:B137">SUM(C130:E130)</f>
        <v>3173638</v>
      </c>
      <c r="C130" s="505">
        <f>C131+C135</f>
        <v>0</v>
      </c>
      <c r="D130" s="505">
        <f>D131+D135</f>
        <v>3173638</v>
      </c>
      <c r="E130" s="506">
        <f>E131+E135</f>
        <v>0</v>
      </c>
    </row>
    <row r="131" spans="1:5" ht="16.5" customHeight="1" thickBot="1">
      <c r="A131" s="504" t="s">
        <v>257</v>
      </c>
      <c r="B131" s="505">
        <f t="shared" si="7"/>
        <v>3171624</v>
      </c>
      <c r="C131" s="505">
        <f>SUM(C132:C134)</f>
        <v>0</v>
      </c>
      <c r="D131" s="505">
        <f>SUM(D132:D134)</f>
        <v>3171624</v>
      </c>
      <c r="E131" s="506">
        <f>SUM(E132:E134)</f>
        <v>0</v>
      </c>
    </row>
    <row r="132" spans="1:5" ht="16.5" customHeight="1">
      <c r="A132" s="510" t="s">
        <v>258</v>
      </c>
      <c r="B132" s="483">
        <f t="shared" si="7"/>
        <v>2811493</v>
      </c>
      <c r="C132" s="483">
        <v>0</v>
      </c>
      <c r="D132" s="483">
        <v>2811493</v>
      </c>
      <c r="E132" s="484">
        <v>0</v>
      </c>
    </row>
    <row r="133" spans="1:5" ht="16.5" customHeight="1">
      <c r="A133" s="511" t="s">
        <v>259</v>
      </c>
      <c r="B133" s="170">
        <f t="shared" si="7"/>
        <v>342407</v>
      </c>
      <c r="C133" s="170">
        <v>0</v>
      </c>
      <c r="D133" s="170">
        <v>342407</v>
      </c>
      <c r="E133" s="171">
        <v>0</v>
      </c>
    </row>
    <row r="134" spans="1:5" ht="16.5" customHeight="1" thickBot="1">
      <c r="A134" s="512" t="s">
        <v>260</v>
      </c>
      <c r="B134" s="172">
        <f t="shared" si="7"/>
        <v>17724</v>
      </c>
      <c r="C134" s="172">
        <v>0</v>
      </c>
      <c r="D134" s="172">
        <v>17724</v>
      </c>
      <c r="E134" s="173">
        <v>0</v>
      </c>
    </row>
    <row r="135" spans="1:5" ht="16.5" customHeight="1" thickBot="1">
      <c r="A135" s="504" t="s">
        <v>257</v>
      </c>
      <c r="B135" s="505">
        <f t="shared" si="7"/>
        <v>2014</v>
      </c>
      <c r="C135" s="505">
        <f>SUM(C136:C137)</f>
        <v>0</v>
      </c>
      <c r="D135" s="505">
        <f>SUM(D136:D137)</f>
        <v>2014</v>
      </c>
      <c r="E135" s="506">
        <f>SUM(E136:E137)</f>
        <v>0</v>
      </c>
    </row>
    <row r="136" spans="1:5" ht="16.5" customHeight="1" thickBot="1">
      <c r="A136" s="510" t="s">
        <v>262</v>
      </c>
      <c r="B136" s="483">
        <f t="shared" si="7"/>
        <v>2014</v>
      </c>
      <c r="C136" s="483">
        <v>0</v>
      </c>
      <c r="D136" s="483">
        <v>2014</v>
      </c>
      <c r="E136" s="484">
        <v>0</v>
      </c>
    </row>
    <row r="137" spans="1:5" ht="16.5" customHeight="1" hidden="1" thickBot="1">
      <c r="A137" s="512" t="s">
        <v>263</v>
      </c>
      <c r="B137" s="172">
        <f t="shared" si="7"/>
        <v>0</v>
      </c>
      <c r="C137" s="518">
        <v>0</v>
      </c>
      <c r="D137" s="172">
        <v>0</v>
      </c>
      <c r="E137" s="173">
        <v>0</v>
      </c>
    </row>
    <row r="138" spans="1:7" ht="16.5" customHeight="1" thickBot="1">
      <c r="A138" s="504" t="s">
        <v>124</v>
      </c>
      <c r="B138" s="505">
        <f>SUM(B130)</f>
        <v>3173638</v>
      </c>
      <c r="C138" s="505">
        <f>SUM(C130)</f>
        <v>0</v>
      </c>
      <c r="D138" s="505">
        <f>SUM(D130)</f>
        <v>3173638</v>
      </c>
      <c r="E138" s="506">
        <f>SUM(E130)</f>
        <v>0</v>
      </c>
      <c r="F138" s="5"/>
      <c r="G138" s="5"/>
    </row>
    <row r="139" spans="1:7" ht="9.75" customHeight="1" thickBot="1">
      <c r="A139" s="488"/>
      <c r="B139" s="489"/>
      <c r="C139" s="489"/>
      <c r="D139" s="489"/>
      <c r="E139" s="489"/>
      <c r="F139" s="5"/>
      <c r="G139" s="5"/>
    </row>
    <row r="140" spans="1:7" ht="16.5" customHeight="1" thickBot="1">
      <c r="A140" s="486" t="s">
        <v>248</v>
      </c>
      <c r="B140" s="487"/>
      <c r="C140" s="487"/>
      <c r="D140" s="487"/>
      <c r="E140" s="487"/>
      <c r="F140" s="5"/>
      <c r="G140" s="5"/>
    </row>
    <row r="141" spans="1:7" ht="16.5" customHeight="1" thickBot="1">
      <c r="A141" s="513" t="s">
        <v>244</v>
      </c>
      <c r="B141" s="174">
        <f>SUM(C141:E141)</f>
        <v>34643818</v>
      </c>
      <c r="C141" s="174">
        <f>C125</f>
        <v>22462985</v>
      </c>
      <c r="D141" s="174">
        <f>D125</f>
        <v>10793946</v>
      </c>
      <c r="E141" s="175">
        <f>E125</f>
        <v>1386887</v>
      </c>
      <c r="F141" s="5"/>
      <c r="G141" s="5"/>
    </row>
    <row r="142" spans="1:7" ht="16.5" customHeight="1" thickBot="1">
      <c r="A142" s="513" t="s">
        <v>247</v>
      </c>
      <c r="B142" s="174">
        <f>SUM(C142:E142)</f>
        <v>3173638</v>
      </c>
      <c r="C142" s="174">
        <f>C138</f>
        <v>0</v>
      </c>
      <c r="D142" s="174">
        <f>D138</f>
        <v>3173638</v>
      </c>
      <c r="E142" s="175">
        <f>E138</f>
        <v>0</v>
      </c>
      <c r="F142" s="5"/>
      <c r="G142" s="5"/>
    </row>
    <row r="143" spans="1:5" ht="15" customHeight="1">
      <c r="A143" s="7"/>
      <c r="B143" s="8"/>
      <c r="C143" s="8"/>
      <c r="D143" s="8"/>
      <c r="E143" s="8"/>
    </row>
    <row r="144" spans="1:5" ht="15" customHeight="1">
      <c r="A144" s="7"/>
      <c r="B144" s="8"/>
      <c r="C144" s="8"/>
      <c r="D144" s="8"/>
      <c r="E144" s="8"/>
    </row>
    <row r="145" spans="1:6" ht="39.75" customHeight="1">
      <c r="A145" s="430" t="s">
        <v>363</v>
      </c>
      <c r="B145" s="589" t="s">
        <v>37</v>
      </c>
      <c r="C145" s="589" t="s">
        <v>38</v>
      </c>
      <c r="D145" s="589" t="s">
        <v>171</v>
      </c>
      <c r="E145" s="589" t="s">
        <v>39</v>
      </c>
      <c r="F145" s="590" t="s">
        <v>40</v>
      </c>
    </row>
    <row r="146" spans="1:6" ht="16.5" customHeight="1" thickBot="1">
      <c r="A146" s="146" t="s">
        <v>76</v>
      </c>
      <c r="B146" s="519">
        <v>527067</v>
      </c>
      <c r="C146" s="519">
        <v>22</v>
      </c>
      <c r="D146" s="519">
        <v>469</v>
      </c>
      <c r="E146" s="519">
        <v>309761</v>
      </c>
      <c r="F146" s="520">
        <v>30696</v>
      </c>
    </row>
    <row r="147" spans="1:6" ht="16.5" customHeight="1">
      <c r="A147" s="490" t="s">
        <v>29</v>
      </c>
      <c r="B147" s="521">
        <f>B148+B151</f>
        <v>931</v>
      </c>
      <c r="C147" s="521">
        <f>C148+C151</f>
        <v>-18</v>
      </c>
      <c r="D147" s="521">
        <f>D148+D151</f>
        <v>-49</v>
      </c>
      <c r="E147" s="521">
        <f>E148+E151</f>
        <v>14312</v>
      </c>
      <c r="F147" s="522">
        <f>F148+F151</f>
        <v>160974</v>
      </c>
    </row>
    <row r="148" spans="1:6" ht="16.5" customHeight="1">
      <c r="A148" s="523" t="s">
        <v>265</v>
      </c>
      <c r="B148" s="167">
        <f>B149+B150</f>
        <v>931</v>
      </c>
      <c r="C148" s="167">
        <f>C149+C150</f>
        <v>-18</v>
      </c>
      <c r="D148" s="167">
        <f>D149+D150</f>
        <v>-49</v>
      </c>
      <c r="E148" s="167">
        <f>E149+E150</f>
        <v>3967</v>
      </c>
      <c r="F148" s="169">
        <f>F149+F150</f>
        <v>1827</v>
      </c>
    </row>
    <row r="149" spans="1:6" ht="16.5" customHeight="1">
      <c r="A149" s="545" t="s">
        <v>266</v>
      </c>
      <c r="B149" s="166">
        <v>931</v>
      </c>
      <c r="C149" s="166">
        <v>-18</v>
      </c>
      <c r="D149" s="166">
        <v>-49</v>
      </c>
      <c r="E149" s="166">
        <v>0</v>
      </c>
      <c r="F149" s="524">
        <v>99</v>
      </c>
    </row>
    <row r="150" spans="1:6" ht="30" customHeight="1">
      <c r="A150" s="545" t="s">
        <v>267</v>
      </c>
      <c r="B150" s="166">
        <v>0</v>
      </c>
      <c r="C150" s="166">
        <v>0</v>
      </c>
      <c r="D150" s="166">
        <v>0</v>
      </c>
      <c r="E150" s="166">
        <v>3967</v>
      </c>
      <c r="F150" s="524">
        <v>1728</v>
      </c>
    </row>
    <row r="151" spans="1:6" ht="16.5" customHeight="1">
      <c r="A151" s="525" t="s">
        <v>268</v>
      </c>
      <c r="B151" s="166">
        <v>0</v>
      </c>
      <c r="C151" s="166">
        <v>0</v>
      </c>
      <c r="D151" s="166">
        <v>0</v>
      </c>
      <c r="E151" s="166">
        <v>10345</v>
      </c>
      <c r="F151" s="524">
        <v>159147</v>
      </c>
    </row>
    <row r="152" spans="1:6" ht="16.5" customHeight="1">
      <c r="A152" s="545" t="s">
        <v>433</v>
      </c>
      <c r="B152" s="166">
        <v>0</v>
      </c>
      <c r="C152" s="166">
        <v>0</v>
      </c>
      <c r="D152" s="166">
        <v>0</v>
      </c>
      <c r="E152" s="166">
        <v>10345</v>
      </c>
      <c r="F152" s="524">
        <v>159147</v>
      </c>
    </row>
    <row r="153" spans="1:6" ht="16.5" customHeight="1">
      <c r="A153" s="150" t="s">
        <v>31</v>
      </c>
      <c r="B153" s="167">
        <v>1870076</v>
      </c>
      <c r="C153" s="167">
        <v>0</v>
      </c>
      <c r="D153" s="167">
        <v>0</v>
      </c>
      <c r="E153" s="167">
        <v>308663</v>
      </c>
      <c r="F153" s="169">
        <v>9850</v>
      </c>
    </row>
    <row r="154" spans="1:6" ht="16.5" customHeight="1">
      <c r="A154" s="150" t="s">
        <v>25</v>
      </c>
      <c r="B154" s="167">
        <v>-281307</v>
      </c>
      <c r="C154" s="167">
        <v>0</v>
      </c>
      <c r="D154" s="167">
        <v>0</v>
      </c>
      <c r="E154" s="167">
        <v>-49980</v>
      </c>
      <c r="F154" s="169">
        <v>0</v>
      </c>
    </row>
    <row r="155" spans="1:6" ht="16.5" customHeight="1">
      <c r="A155" s="150" t="s">
        <v>135</v>
      </c>
      <c r="B155" s="167">
        <v>-7594537</v>
      </c>
      <c r="C155" s="167">
        <v>0</v>
      </c>
      <c r="D155" s="167">
        <v>0</v>
      </c>
      <c r="E155" s="167">
        <v>-984211</v>
      </c>
      <c r="F155" s="169">
        <v>-2753</v>
      </c>
    </row>
    <row r="156" spans="1:6" ht="16.5" customHeight="1">
      <c r="A156" s="150" t="s">
        <v>32</v>
      </c>
      <c r="B156" s="167">
        <v>5848999</v>
      </c>
      <c r="C156" s="167">
        <v>0</v>
      </c>
      <c r="D156" s="167">
        <v>0</v>
      </c>
      <c r="E156" s="167">
        <v>1218069</v>
      </c>
      <c r="F156" s="169">
        <v>0</v>
      </c>
    </row>
    <row r="157" spans="1:6" ht="15" customHeight="1">
      <c r="A157" s="150" t="s">
        <v>33</v>
      </c>
      <c r="B157" s="167">
        <v>0</v>
      </c>
      <c r="C157" s="167">
        <v>0</v>
      </c>
      <c r="D157" s="167">
        <v>0</v>
      </c>
      <c r="E157" s="167">
        <v>0</v>
      </c>
      <c r="F157" s="169">
        <v>-381</v>
      </c>
    </row>
    <row r="158" spans="1:6" ht="15" customHeight="1">
      <c r="A158" s="150" t="s">
        <v>34</v>
      </c>
      <c r="B158" s="166">
        <v>0</v>
      </c>
      <c r="C158" s="166">
        <v>0</v>
      </c>
      <c r="D158" s="166">
        <v>0</v>
      </c>
      <c r="E158" s="166">
        <v>0</v>
      </c>
      <c r="F158" s="524">
        <v>238</v>
      </c>
    </row>
    <row r="159" spans="1:6" ht="15" customHeight="1" thickBot="1">
      <c r="A159" s="149" t="s">
        <v>35</v>
      </c>
      <c r="B159" s="526">
        <v>0</v>
      </c>
      <c r="C159" s="518">
        <v>-4</v>
      </c>
      <c r="D159" s="526">
        <v>0</v>
      </c>
      <c r="E159" s="526">
        <v>0</v>
      </c>
      <c r="F159" s="527">
        <v>0</v>
      </c>
    </row>
    <row r="160" spans="1:6" ht="16.5" customHeight="1" thickBot="1">
      <c r="A160" s="177" t="s">
        <v>111</v>
      </c>
      <c r="B160" s="174">
        <f>SUM(B146:B147,B153:B159)</f>
        <v>371229</v>
      </c>
      <c r="C160" s="174">
        <f>SUM(C146:C147,C153:C159)</f>
        <v>0</v>
      </c>
      <c r="D160" s="174">
        <f>SUM(D146:D147,D153:D159)</f>
        <v>420</v>
      </c>
      <c r="E160" s="174">
        <f>SUM(E146:E147,E153:E159)</f>
        <v>816614</v>
      </c>
      <c r="F160" s="175">
        <f>SUM(F146:F147,F153:F159)</f>
        <v>198624</v>
      </c>
    </row>
    <row r="161" spans="1:6" ht="37.5" customHeight="1">
      <c r="A161" s="178" t="s">
        <v>36</v>
      </c>
      <c r="B161" s="454"/>
      <c r="C161" s="454"/>
      <c r="D161" s="454"/>
      <c r="E161" s="454"/>
      <c r="F161" s="455"/>
    </row>
    <row r="162" spans="1:5" ht="15" customHeight="1">
      <c r="A162" s="7"/>
      <c r="B162" s="8"/>
      <c r="C162" s="8"/>
      <c r="D162" s="8"/>
      <c r="E162" s="8"/>
    </row>
    <row r="163" spans="1:5" ht="15" customHeight="1">
      <c r="A163" s="7"/>
      <c r="B163" s="8"/>
      <c r="C163" s="8"/>
      <c r="D163" s="8"/>
      <c r="E163" s="8"/>
    </row>
    <row r="164" spans="1:5" ht="15" customHeight="1">
      <c r="A164" s="7"/>
      <c r="B164" s="8"/>
      <c r="C164" s="8"/>
      <c r="D164" s="8"/>
      <c r="E164" s="8"/>
    </row>
    <row r="165" spans="1:5" ht="15" customHeight="1">
      <c r="A165" s="7"/>
      <c r="B165" s="8"/>
      <c r="C165" s="8"/>
      <c r="D165" s="8"/>
      <c r="E165" s="8"/>
    </row>
    <row r="166" spans="1:5" s="14" customFormat="1" ht="21.75" thickBot="1">
      <c r="A166" s="529" t="s">
        <v>452</v>
      </c>
      <c r="B166" s="530" t="s">
        <v>296</v>
      </c>
      <c r="C166" s="530" t="s">
        <v>297</v>
      </c>
      <c r="D166" s="530" t="s">
        <v>411</v>
      </c>
      <c r="E166" s="531" t="s">
        <v>412</v>
      </c>
    </row>
    <row r="167" spans="1:5" s="14" customFormat="1" ht="15" customHeight="1">
      <c r="A167" s="536" t="s">
        <v>170</v>
      </c>
      <c r="B167" s="537">
        <v>0</v>
      </c>
      <c r="C167" s="537">
        <v>-974</v>
      </c>
      <c r="D167" s="537">
        <v>0</v>
      </c>
      <c r="E167" s="538">
        <v>0</v>
      </c>
    </row>
    <row r="168" spans="1:5" s="14" customFormat="1" ht="15" customHeight="1">
      <c r="A168" s="592" t="s">
        <v>91</v>
      </c>
      <c r="B168" s="181">
        <v>0</v>
      </c>
      <c r="C168" s="181">
        <v>-974</v>
      </c>
      <c r="D168" s="181">
        <v>0</v>
      </c>
      <c r="E168" s="182">
        <v>0</v>
      </c>
    </row>
    <row r="169" spans="1:5" s="14" customFormat="1" ht="15" customHeight="1">
      <c r="A169" s="591" t="s">
        <v>173</v>
      </c>
      <c r="B169" s="539">
        <v>0</v>
      </c>
      <c r="C169" s="539">
        <v>-39091</v>
      </c>
      <c r="D169" s="539">
        <v>0</v>
      </c>
      <c r="E169" s="594">
        <v>0</v>
      </c>
    </row>
    <row r="170" spans="1:5" s="14" customFormat="1" ht="15" customHeight="1" thickBot="1">
      <c r="A170" s="593" t="s">
        <v>91</v>
      </c>
      <c r="B170" s="180">
        <v>0</v>
      </c>
      <c r="C170" s="180">
        <v>-39091</v>
      </c>
      <c r="D170" s="180">
        <v>0</v>
      </c>
      <c r="E170" s="159">
        <v>0</v>
      </c>
    </row>
  </sheetData>
  <sheetProtection/>
  <mergeCells count="8">
    <mergeCell ref="A127:A128"/>
    <mergeCell ref="B127:B128"/>
    <mergeCell ref="A2:A3"/>
    <mergeCell ref="B2:B3"/>
    <mergeCell ref="A42:A43"/>
    <mergeCell ref="B42:B43"/>
    <mergeCell ref="A87:A88"/>
    <mergeCell ref="B87:B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44.28125" style="0" bestFit="1" customWidth="1"/>
    <col min="2" max="2" width="21.8515625" style="0" customWidth="1"/>
    <col min="3" max="3" width="24.57421875" style="0" customWidth="1"/>
  </cols>
  <sheetData>
    <row r="1" ht="13.5" thickBot="1"/>
    <row r="2" spans="1:5" s="2" customFormat="1" ht="23.25" customHeight="1" thickBot="1">
      <c r="A2" s="720" t="s">
        <v>401</v>
      </c>
      <c r="B2" s="730" t="s">
        <v>402</v>
      </c>
      <c r="C2" s="707"/>
      <c r="D2" s="96"/>
      <c r="E2" s="3"/>
    </row>
    <row r="3" spans="1:5" s="2" customFormat="1" ht="16.5" customHeight="1" thickBot="1">
      <c r="A3" s="729"/>
      <c r="B3" s="135" t="s">
        <v>420</v>
      </c>
      <c r="C3" s="542" t="s">
        <v>312</v>
      </c>
      <c r="D3" s="28"/>
      <c r="E3" s="4"/>
    </row>
    <row r="4" spans="1:4" s="2" customFormat="1" ht="16.5" customHeight="1">
      <c r="A4" s="178" t="s">
        <v>403</v>
      </c>
      <c r="B4" s="454">
        <v>3402</v>
      </c>
      <c r="C4" s="455">
        <v>1549</v>
      </c>
      <c r="D4" s="456"/>
    </row>
    <row r="5" spans="1:4" s="2" customFormat="1" ht="16.5" customHeight="1" thickBot="1">
      <c r="A5" s="130" t="s">
        <v>404</v>
      </c>
      <c r="B5" s="416">
        <v>6254</v>
      </c>
      <c r="C5" s="457">
        <v>2537</v>
      </c>
      <c r="D5" s="456"/>
    </row>
    <row r="6" spans="1:4" s="2" customFormat="1" ht="16.5" customHeight="1" thickBot="1">
      <c r="A6" s="543" t="s">
        <v>215</v>
      </c>
      <c r="B6" s="418">
        <f>SUM(B4:B5)</f>
        <v>9656</v>
      </c>
      <c r="C6" s="419">
        <f>SUM(C4:C5)</f>
        <v>4086</v>
      </c>
      <c r="D6" s="456"/>
    </row>
  </sheetData>
  <sheetProtection/>
  <mergeCells count="2">
    <mergeCell ref="A2:A3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EQ2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4.28125" style="2" customWidth="1"/>
    <col min="2" max="5" width="17.7109375" style="2" customWidth="1"/>
    <col min="6" max="6" width="13.421875" style="2" customWidth="1"/>
    <col min="7" max="8" width="11.421875" style="2" customWidth="1"/>
    <col min="9" max="9" width="11.28125" style="2" customWidth="1"/>
    <col min="10" max="10" width="15.57421875" style="2" customWidth="1"/>
    <col min="11" max="12" width="17.7109375" style="2" customWidth="1"/>
    <col min="13" max="16384" width="9.140625" style="2" customWidth="1"/>
  </cols>
  <sheetData>
    <row r="1" spans="1:3" s="39" customFormat="1" ht="10.5">
      <c r="A1" s="38"/>
      <c r="B1" s="38"/>
      <c r="C1" s="38"/>
    </row>
    <row r="2" ht="10.5">
      <c r="A2" s="2" t="s">
        <v>13</v>
      </c>
    </row>
    <row r="3" spans="1:9" ht="10.5">
      <c r="A3" s="651" t="s">
        <v>14</v>
      </c>
      <c r="B3" s="651"/>
      <c r="C3" s="651"/>
      <c r="D3" s="651"/>
      <c r="E3" s="651"/>
      <c r="F3" s="651"/>
      <c r="G3" s="651"/>
      <c r="H3" s="651"/>
      <c r="I3" s="651"/>
    </row>
    <row r="4" spans="1:9" ht="11.25" thickBot="1">
      <c r="A4" s="40"/>
      <c r="B4" s="40"/>
      <c r="C4" s="40"/>
      <c r="D4" s="40"/>
      <c r="E4" s="40"/>
      <c r="F4" s="40"/>
      <c r="G4" s="40"/>
      <c r="H4" s="40"/>
      <c r="I4" s="40"/>
    </row>
    <row r="5" spans="1:9" ht="16.5" customHeight="1" thickBot="1">
      <c r="A5" s="648" t="s">
        <v>214</v>
      </c>
      <c r="B5" s="649" t="s">
        <v>420</v>
      </c>
      <c r="C5" s="649"/>
      <c r="D5" s="649" t="s">
        <v>312</v>
      </c>
      <c r="E5" s="650"/>
      <c r="F5" s="652"/>
      <c r="G5" s="652"/>
      <c r="H5" s="652"/>
      <c r="I5" s="652"/>
    </row>
    <row r="6" spans="1:9" ht="36.75" customHeight="1" thickBot="1">
      <c r="A6" s="648"/>
      <c r="B6" s="196" t="s">
        <v>15</v>
      </c>
      <c r="C6" s="196" t="s">
        <v>231</v>
      </c>
      <c r="D6" s="196" t="s">
        <v>15</v>
      </c>
      <c r="E6" s="197" t="s">
        <v>231</v>
      </c>
      <c r="F6" s="41"/>
      <c r="G6" s="41"/>
      <c r="H6" s="41"/>
      <c r="I6" s="41"/>
    </row>
    <row r="7" spans="1:10" ht="15" customHeight="1">
      <c r="A7" s="198">
        <v>1</v>
      </c>
      <c r="B7" s="199">
        <v>13.76</v>
      </c>
      <c r="C7" s="199">
        <v>0.011056985294826835</v>
      </c>
      <c r="D7" s="199">
        <v>4.95</v>
      </c>
      <c r="E7" s="200">
        <v>0.016737257202918816</v>
      </c>
      <c r="F7" s="42"/>
      <c r="G7" s="43"/>
      <c r="H7" s="42"/>
      <c r="I7" s="44"/>
      <c r="J7" s="45"/>
    </row>
    <row r="8" spans="1:10" ht="15" customHeight="1">
      <c r="A8" s="201">
        <v>2</v>
      </c>
      <c r="B8" s="202">
        <v>27.01</v>
      </c>
      <c r="C8" s="202">
        <v>0.05546043683243014</v>
      </c>
      <c r="D8" s="202">
        <v>37.38</v>
      </c>
      <c r="E8" s="203">
        <v>0.03631372616781673</v>
      </c>
      <c r="F8" s="42"/>
      <c r="G8" s="43"/>
      <c r="H8" s="42"/>
      <c r="I8" s="44"/>
      <c r="J8" s="45"/>
    </row>
    <row r="9" spans="1:10" ht="15" customHeight="1">
      <c r="A9" s="201">
        <v>3</v>
      </c>
      <c r="B9" s="202">
        <v>22.78</v>
      </c>
      <c r="C9" s="202">
        <v>0.16431658661529505</v>
      </c>
      <c r="D9" s="202">
        <v>20.22</v>
      </c>
      <c r="E9" s="203">
        <v>0.17028945737066203</v>
      </c>
      <c r="F9" s="42"/>
      <c r="G9" s="43"/>
      <c r="H9" s="42"/>
      <c r="I9" s="44"/>
      <c r="J9" s="45"/>
    </row>
    <row r="10" spans="1:10" ht="15" customHeight="1">
      <c r="A10" s="201">
        <v>4</v>
      </c>
      <c r="B10" s="202">
        <v>20.57</v>
      </c>
      <c r="C10" s="202">
        <v>0.3314884383275595</v>
      </c>
      <c r="D10" s="202">
        <v>22.020000000000003</v>
      </c>
      <c r="E10" s="203">
        <v>0.2803047414862776</v>
      </c>
      <c r="F10" s="42"/>
      <c r="G10" s="43"/>
      <c r="H10" s="42"/>
      <c r="I10" s="44"/>
      <c r="J10" s="45"/>
    </row>
    <row r="11" spans="1:10" ht="15" customHeight="1">
      <c r="A11" s="201">
        <v>5</v>
      </c>
      <c r="B11" s="202">
        <v>6.14</v>
      </c>
      <c r="C11" s="202">
        <v>0.8117471650857565</v>
      </c>
      <c r="D11" s="202">
        <v>5.53</v>
      </c>
      <c r="E11" s="203">
        <v>0.8727996156905171</v>
      </c>
      <c r="F11" s="42"/>
      <c r="G11" s="43"/>
      <c r="H11" s="42"/>
      <c r="I11" s="44"/>
      <c r="J11" s="45"/>
    </row>
    <row r="12" spans="1:10" ht="15" customHeight="1">
      <c r="A12" s="201">
        <v>6</v>
      </c>
      <c r="B12" s="202">
        <v>0.37</v>
      </c>
      <c r="C12" s="202">
        <v>1.8273613983287222</v>
      </c>
      <c r="D12" s="202">
        <v>0.64</v>
      </c>
      <c r="E12" s="203">
        <v>1.544756617199471</v>
      </c>
      <c r="F12" s="42"/>
      <c r="G12" s="43"/>
      <c r="H12" s="42"/>
      <c r="I12" s="44"/>
      <c r="J12" s="45"/>
    </row>
    <row r="13" spans="1:10" ht="15" customHeight="1">
      <c r="A13" s="201">
        <v>7</v>
      </c>
      <c r="B13" s="202">
        <v>1.23</v>
      </c>
      <c r="C13" s="202">
        <v>3.029357029146609</v>
      </c>
      <c r="D13" s="202">
        <v>1.8</v>
      </c>
      <c r="E13" s="203">
        <v>3.611052907897928</v>
      </c>
      <c r="F13" s="42"/>
      <c r="G13" s="43"/>
      <c r="H13" s="42"/>
      <c r="I13" s="44"/>
      <c r="J13" s="45"/>
    </row>
    <row r="14" spans="1:10" ht="15" customHeight="1">
      <c r="A14" s="201">
        <v>8</v>
      </c>
      <c r="B14" s="202">
        <v>0.07</v>
      </c>
      <c r="C14" s="202">
        <v>1.235112483458315</v>
      </c>
      <c r="D14" s="202">
        <v>1.03</v>
      </c>
      <c r="E14" s="203">
        <v>0.021250378882724266</v>
      </c>
      <c r="F14" s="42"/>
      <c r="G14" s="43"/>
      <c r="H14" s="42"/>
      <c r="I14" s="44"/>
      <c r="J14" s="45"/>
    </row>
    <row r="15" spans="1:147" ht="15" customHeight="1">
      <c r="A15" s="201" t="s">
        <v>16</v>
      </c>
      <c r="B15" s="202">
        <v>2.88</v>
      </c>
      <c r="C15" s="202">
        <v>0.03689930695721673</v>
      </c>
      <c r="D15" s="202">
        <v>2.4</v>
      </c>
      <c r="E15" s="203">
        <v>0</v>
      </c>
      <c r="F15" s="42"/>
      <c r="G15" s="43"/>
      <c r="H15" s="42"/>
      <c r="I15" s="44"/>
      <c r="J15" s="4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</row>
    <row r="16" spans="1:147" ht="15" customHeight="1" thickBot="1">
      <c r="A16" s="204" t="s">
        <v>219</v>
      </c>
      <c r="B16" s="205">
        <v>5.19</v>
      </c>
      <c r="C16" s="205">
        <v>53.923671019935114</v>
      </c>
      <c r="D16" s="205">
        <v>4.03</v>
      </c>
      <c r="E16" s="206">
        <v>57.5736421381131</v>
      </c>
      <c r="F16" s="42"/>
      <c r="G16" s="43"/>
      <c r="H16" s="42"/>
      <c r="I16" s="44"/>
      <c r="J16" s="4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</row>
    <row r="17" spans="1:147" s="47" customFormat="1" ht="15" customHeight="1" thickBot="1">
      <c r="A17" s="207" t="s">
        <v>215</v>
      </c>
      <c r="B17" s="209">
        <v>100</v>
      </c>
      <c r="C17" s="208">
        <v>3.0163848723808173</v>
      </c>
      <c r="D17" s="209">
        <v>100.00000000000001</v>
      </c>
      <c r="E17" s="210">
        <v>2.55</v>
      </c>
      <c r="F17" s="46"/>
      <c r="G17" s="43"/>
      <c r="H17" s="42"/>
      <c r="I17" s="44"/>
      <c r="J17" s="4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</row>
    <row r="18" spans="9:147" ht="10.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</row>
    <row r="19" spans="1:147" ht="10.5">
      <c r="A19" s="2" t="s">
        <v>236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</row>
    <row r="20" spans="1:3" s="6" customFormat="1" ht="10.5">
      <c r="A20" s="48"/>
      <c r="B20" s="48"/>
      <c r="C20" s="48"/>
    </row>
    <row r="22" spans="8:10" ht="10.5">
      <c r="H22" s="41"/>
      <c r="I22" s="41"/>
      <c r="J22" s="5"/>
    </row>
    <row r="23" spans="8:10" ht="10.5">
      <c r="H23" s="41"/>
      <c r="I23" s="41"/>
      <c r="J23" s="5"/>
    </row>
    <row r="24" spans="8:10" ht="10.5">
      <c r="H24" s="41"/>
      <c r="I24" s="41"/>
      <c r="J24" s="5"/>
    </row>
  </sheetData>
  <sheetProtection/>
  <mergeCells count="5">
    <mergeCell ref="A5:A6"/>
    <mergeCell ref="B5:C5"/>
    <mergeCell ref="D5:E5"/>
    <mergeCell ref="A3:I3"/>
    <mergeCell ref="F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174"/>
  <sheetViews>
    <sheetView zoomScalePageLayoutView="0" workbookViewId="0" topLeftCell="A1">
      <selection activeCell="I143" sqref="I143"/>
    </sheetView>
  </sheetViews>
  <sheetFormatPr defaultColWidth="9.140625" defaultRowHeight="12.75"/>
  <cols>
    <col min="1" max="1" width="2.28125" style="139" customWidth="1"/>
    <col min="2" max="2" width="35.8515625" style="139" customWidth="1"/>
    <col min="3" max="6" width="15.7109375" style="139" customWidth="1"/>
    <col min="7" max="7" width="4.28125" style="139" customWidth="1"/>
    <col min="8" max="16384" width="9.140625" style="139" customWidth="1"/>
  </cols>
  <sheetData>
    <row r="1" spans="1:7" ht="15">
      <c r="A1" s="16"/>
      <c r="B1" s="16"/>
      <c r="C1" s="16"/>
      <c r="D1" s="16"/>
      <c r="E1" s="16"/>
      <c r="F1" s="16"/>
      <c r="G1" s="16"/>
    </row>
    <row r="2" spans="1:7" ht="15">
      <c r="A2" s="16"/>
      <c r="B2" s="731" t="s">
        <v>515</v>
      </c>
      <c r="C2" s="16"/>
      <c r="D2" s="16"/>
      <c r="E2" s="16"/>
      <c r="F2" s="16"/>
      <c r="G2" s="16"/>
    </row>
    <row r="3" spans="1:7" ht="15">
      <c r="A3" s="16"/>
      <c r="B3" s="16"/>
      <c r="C3" s="16"/>
      <c r="D3" s="16"/>
      <c r="E3" s="16"/>
      <c r="F3" s="16"/>
      <c r="G3" s="16"/>
    </row>
    <row r="4" spans="1:7" ht="30" customHeight="1">
      <c r="A4" s="16"/>
      <c r="B4" s="211" t="s">
        <v>420</v>
      </c>
      <c r="C4" s="212" t="s">
        <v>345</v>
      </c>
      <c r="D4" s="212" t="s">
        <v>346</v>
      </c>
      <c r="E4" s="212" t="s">
        <v>116</v>
      </c>
      <c r="F4" s="213" t="s">
        <v>347</v>
      </c>
      <c r="G4" s="16"/>
    </row>
    <row r="5" spans="1:7" ht="15">
      <c r="A5" s="16"/>
      <c r="B5" s="214" t="s">
        <v>169</v>
      </c>
      <c r="C5" s="215">
        <v>0</v>
      </c>
      <c r="D5" s="215">
        <v>0</v>
      </c>
      <c r="E5" s="215">
        <v>0</v>
      </c>
      <c r="F5" s="216">
        <v>0</v>
      </c>
      <c r="G5" s="16"/>
    </row>
    <row r="6" spans="1:9" ht="15">
      <c r="A6" s="16"/>
      <c r="B6" s="214" t="s">
        <v>8</v>
      </c>
      <c r="C6" s="215">
        <f>SUM(C7,C11,C14)</f>
        <v>1890302</v>
      </c>
      <c r="D6" s="215">
        <f>SUM(D7,D11,D14)</f>
        <v>1017096</v>
      </c>
      <c r="E6" s="215">
        <f>SUM(E7,E11,E14)</f>
        <v>446148</v>
      </c>
      <c r="F6" s="216">
        <f>C6-E6</f>
        <v>1444154</v>
      </c>
      <c r="G6" s="16"/>
      <c r="I6" s="160"/>
    </row>
    <row r="7" spans="1:7" ht="15">
      <c r="A7" s="16"/>
      <c r="B7" s="214" t="s">
        <v>125</v>
      </c>
      <c r="C7" s="215">
        <f>SUM(C8:C9)</f>
        <v>754958</v>
      </c>
      <c r="D7" s="215">
        <f>SUM(D8:D9)</f>
        <v>215094</v>
      </c>
      <c r="E7" s="215">
        <f>SUM(E8:E9)</f>
        <v>76335</v>
      </c>
      <c r="F7" s="216">
        <f>C7-E7</f>
        <v>678623</v>
      </c>
      <c r="G7" s="16"/>
    </row>
    <row r="8" spans="1:7" ht="15">
      <c r="A8" s="16"/>
      <c r="B8" s="217" t="s">
        <v>348</v>
      </c>
      <c r="C8" s="215">
        <v>48261</v>
      </c>
      <c r="D8" s="215">
        <v>7739</v>
      </c>
      <c r="E8" s="215">
        <v>2580</v>
      </c>
      <c r="F8" s="216">
        <v>45681</v>
      </c>
      <c r="G8" s="16"/>
    </row>
    <row r="9" spans="1:7" ht="15">
      <c r="A9" s="16"/>
      <c r="B9" s="217" t="s">
        <v>349</v>
      </c>
      <c r="C9" s="215">
        <v>706697</v>
      </c>
      <c r="D9" s="215">
        <v>207355</v>
      </c>
      <c r="E9" s="215">
        <v>73755</v>
      </c>
      <c r="F9" s="216">
        <v>632942</v>
      </c>
      <c r="G9" s="16"/>
    </row>
    <row r="10" spans="1:7" ht="15">
      <c r="A10" s="16"/>
      <c r="B10" s="218" t="s">
        <v>71</v>
      </c>
      <c r="C10" s="215">
        <v>624017</v>
      </c>
      <c r="D10" s="215">
        <v>142537</v>
      </c>
      <c r="E10" s="215">
        <v>45875</v>
      </c>
      <c r="F10" s="216">
        <v>578142</v>
      </c>
      <c r="G10" s="16"/>
    </row>
    <row r="11" spans="1:7" ht="15">
      <c r="A11" s="16"/>
      <c r="B11" s="214" t="s">
        <v>126</v>
      </c>
      <c r="C11" s="215">
        <v>1135344</v>
      </c>
      <c r="D11" s="215">
        <v>802002</v>
      </c>
      <c r="E11" s="215">
        <v>369813</v>
      </c>
      <c r="F11" s="216">
        <v>765531</v>
      </c>
      <c r="G11" s="16"/>
    </row>
    <row r="12" spans="1:7" ht="15">
      <c r="A12" s="16"/>
      <c r="B12" s="218" t="s">
        <v>72</v>
      </c>
      <c r="C12" s="215">
        <v>402874</v>
      </c>
      <c r="D12" s="215">
        <v>258838</v>
      </c>
      <c r="E12" s="215">
        <v>83683</v>
      </c>
      <c r="F12" s="216">
        <v>319191</v>
      </c>
      <c r="G12" s="16"/>
    </row>
    <row r="13" spans="1:7" ht="15">
      <c r="A13" s="16"/>
      <c r="B13" s="218" t="s">
        <v>73</v>
      </c>
      <c r="C13" s="215">
        <v>732470</v>
      </c>
      <c r="D13" s="215">
        <v>543164</v>
      </c>
      <c r="E13" s="215">
        <v>286130</v>
      </c>
      <c r="F13" s="216">
        <v>446340</v>
      </c>
      <c r="G13" s="16"/>
    </row>
    <row r="14" spans="1:7" ht="15.75" thickBot="1">
      <c r="A14" s="16"/>
      <c r="B14" s="219" t="s">
        <v>156</v>
      </c>
      <c r="C14" s="220">
        <v>0</v>
      </c>
      <c r="D14" s="220">
        <v>0</v>
      </c>
      <c r="E14" s="220">
        <v>0</v>
      </c>
      <c r="F14" s="221">
        <v>0</v>
      </c>
      <c r="G14" s="16"/>
    </row>
    <row r="15" spans="1:7" ht="15.75" thickBot="1">
      <c r="A15" s="16"/>
      <c r="B15" s="222" t="s">
        <v>215</v>
      </c>
      <c r="C15" s="223">
        <f>SUM(C5:C6)</f>
        <v>1890302</v>
      </c>
      <c r="D15" s="223">
        <f>SUM(D5:D6)</f>
        <v>1017096</v>
      </c>
      <c r="E15" s="223">
        <f>SUM(E5:E6)</f>
        <v>446148</v>
      </c>
      <c r="F15" s="224">
        <f>C15-E15</f>
        <v>1444154</v>
      </c>
      <c r="G15" s="16"/>
    </row>
    <row r="16" spans="1:7" ht="15">
      <c r="A16" s="16"/>
      <c r="B16" s="16"/>
      <c r="C16" s="49"/>
      <c r="D16" s="49"/>
      <c r="E16" s="49"/>
      <c r="F16" s="49"/>
      <c r="G16" s="16"/>
    </row>
    <row r="17" spans="1:7" ht="15">
      <c r="A17" s="16"/>
      <c r="B17" s="16"/>
      <c r="C17" s="16"/>
      <c r="D17" s="16"/>
      <c r="E17" s="16"/>
      <c r="F17" s="16"/>
      <c r="G17" s="16"/>
    </row>
    <row r="18" spans="1:7" ht="30" customHeight="1">
      <c r="A18" s="16"/>
      <c r="B18" s="211" t="s">
        <v>312</v>
      </c>
      <c r="C18" s="212" t="s">
        <v>345</v>
      </c>
      <c r="D18" s="212" t="s">
        <v>346</v>
      </c>
      <c r="E18" s="212" t="s">
        <v>116</v>
      </c>
      <c r="F18" s="213" t="s">
        <v>347</v>
      </c>
      <c r="G18" s="16"/>
    </row>
    <row r="19" spans="1:7" ht="15">
      <c r="A19" s="16"/>
      <c r="B19" s="214" t="s">
        <v>169</v>
      </c>
      <c r="C19" s="215">
        <v>0</v>
      </c>
      <c r="D19" s="215">
        <v>0</v>
      </c>
      <c r="E19" s="215">
        <v>0</v>
      </c>
      <c r="F19" s="216">
        <v>0</v>
      </c>
      <c r="G19" s="16"/>
    </row>
    <row r="20" spans="1:7" ht="15">
      <c r="A20" s="16"/>
      <c r="B20" s="214" t="s">
        <v>8</v>
      </c>
      <c r="C20" s="215">
        <v>2206911</v>
      </c>
      <c r="D20" s="215">
        <v>1323411</v>
      </c>
      <c r="E20" s="215">
        <v>656609</v>
      </c>
      <c r="F20" s="216">
        <v>1550302</v>
      </c>
      <c r="G20" s="16"/>
    </row>
    <row r="21" spans="1:7" ht="15">
      <c r="A21" s="16"/>
      <c r="B21" s="214" t="s">
        <v>125</v>
      </c>
      <c r="C21" s="215">
        <f>SUM(C22:C23)</f>
        <v>696427</v>
      </c>
      <c r="D21" s="215">
        <f>SUM(D22:D23)</f>
        <v>187684</v>
      </c>
      <c r="E21" s="215">
        <f>SUM(E22:E23)</f>
        <v>69770</v>
      </c>
      <c r="F21" s="216">
        <f>C21-E21</f>
        <v>626657</v>
      </c>
      <c r="G21" s="16"/>
    </row>
    <row r="22" spans="1:7" ht="15">
      <c r="A22" s="16"/>
      <c r="B22" s="217" t="s">
        <v>348</v>
      </c>
      <c r="C22" s="215">
        <v>52130</v>
      </c>
      <c r="D22" s="215">
        <v>5871</v>
      </c>
      <c r="E22" s="215">
        <v>2472</v>
      </c>
      <c r="F22" s="216">
        <v>49658</v>
      </c>
      <c r="G22" s="16"/>
    </row>
    <row r="23" spans="1:7" ht="15">
      <c r="A23" s="16"/>
      <c r="B23" s="217" t="s">
        <v>349</v>
      </c>
      <c r="C23" s="215">
        <v>644297</v>
      </c>
      <c r="D23" s="215">
        <v>181813</v>
      </c>
      <c r="E23" s="215">
        <v>67298</v>
      </c>
      <c r="F23" s="216">
        <v>576999</v>
      </c>
      <c r="G23" s="16"/>
    </row>
    <row r="24" spans="1:7" ht="15">
      <c r="A24" s="16"/>
      <c r="B24" s="218" t="s">
        <v>71</v>
      </c>
      <c r="C24" s="215">
        <v>515660</v>
      </c>
      <c r="D24" s="215">
        <v>116469</v>
      </c>
      <c r="E24" s="215">
        <v>36393</v>
      </c>
      <c r="F24" s="216">
        <v>479267</v>
      </c>
      <c r="G24" s="16"/>
    </row>
    <row r="25" spans="1:7" ht="15">
      <c r="A25" s="16"/>
      <c r="B25" s="214" t="s">
        <v>126</v>
      </c>
      <c r="C25" s="215">
        <v>1510484</v>
      </c>
      <c r="D25" s="215">
        <v>1135727</v>
      </c>
      <c r="E25" s="215">
        <v>586839</v>
      </c>
      <c r="F25" s="216">
        <v>923645</v>
      </c>
      <c r="G25" s="16"/>
    </row>
    <row r="26" spans="1:7" ht="15">
      <c r="A26" s="16"/>
      <c r="B26" s="218" t="s">
        <v>72</v>
      </c>
      <c r="C26" s="215">
        <v>572640</v>
      </c>
      <c r="D26" s="215">
        <v>436131</v>
      </c>
      <c r="E26" s="215">
        <v>244646</v>
      </c>
      <c r="F26" s="216">
        <v>327994</v>
      </c>
      <c r="G26" s="16"/>
    </row>
    <row r="27" spans="1:7" ht="15">
      <c r="A27" s="16"/>
      <c r="B27" s="218" t="s">
        <v>73</v>
      </c>
      <c r="C27" s="215">
        <v>937844</v>
      </c>
      <c r="D27" s="215">
        <v>699596</v>
      </c>
      <c r="E27" s="215">
        <v>342193</v>
      </c>
      <c r="F27" s="216">
        <v>595651</v>
      </c>
      <c r="G27" s="16"/>
    </row>
    <row r="28" spans="1:7" ht="15.75" thickBot="1">
      <c r="A28" s="16"/>
      <c r="B28" s="219" t="s">
        <v>156</v>
      </c>
      <c r="C28" s="220">
        <v>0</v>
      </c>
      <c r="D28" s="220">
        <v>0</v>
      </c>
      <c r="E28" s="220">
        <v>0</v>
      </c>
      <c r="F28" s="221">
        <v>0</v>
      </c>
      <c r="G28" s="16"/>
    </row>
    <row r="29" spans="1:7" ht="15.75" thickBot="1">
      <c r="A29" s="16"/>
      <c r="B29" s="222" t="s">
        <v>215</v>
      </c>
      <c r="C29" s="223">
        <f>SUM(C19:C20)</f>
        <v>2206911</v>
      </c>
      <c r="D29" s="223">
        <f>SUM(D19:D20)</f>
        <v>1323411</v>
      </c>
      <c r="E29" s="223">
        <f>SUM(E19:E20)</f>
        <v>656609</v>
      </c>
      <c r="F29" s="224">
        <f>C29-E29</f>
        <v>1550302</v>
      </c>
      <c r="G29" s="16"/>
    </row>
    <row r="30" spans="1:7" ht="15">
      <c r="A30" s="16"/>
      <c r="B30" s="16"/>
      <c r="C30" s="16"/>
      <c r="D30" s="16"/>
      <c r="E30" s="16"/>
      <c r="F30" s="16"/>
      <c r="G30" s="16"/>
    </row>
    <row r="31" spans="1:7" ht="15">
      <c r="A31" s="16"/>
      <c r="B31" s="16"/>
      <c r="C31" s="16"/>
      <c r="D31" s="16"/>
      <c r="E31" s="16"/>
      <c r="F31" s="16"/>
      <c r="G31" s="16"/>
    </row>
    <row r="32" spans="1:7" ht="15">
      <c r="A32" s="16"/>
      <c r="B32" s="731" t="s">
        <v>516</v>
      </c>
      <c r="C32" s="16"/>
      <c r="D32" s="16"/>
      <c r="E32" s="16"/>
      <c r="F32" s="16"/>
      <c r="G32" s="16"/>
    </row>
    <row r="33" spans="1:7" ht="15">
      <c r="A33" s="16"/>
      <c r="B33" s="16"/>
      <c r="C33" s="16"/>
      <c r="D33" s="16"/>
      <c r="E33" s="16"/>
      <c r="F33" s="16"/>
      <c r="G33" s="16"/>
    </row>
    <row r="34" spans="1:7" ht="24.75" customHeight="1">
      <c r="A34" s="16"/>
      <c r="B34" s="211" t="s">
        <v>420</v>
      </c>
      <c r="C34" s="212" t="s">
        <v>345</v>
      </c>
      <c r="D34" s="212" t="s">
        <v>346</v>
      </c>
      <c r="E34" s="212" t="s">
        <v>116</v>
      </c>
      <c r="F34" s="213" t="s">
        <v>347</v>
      </c>
      <c r="G34" s="16"/>
    </row>
    <row r="35" spans="1:7" ht="15.75" thickBot="1">
      <c r="A35" s="16"/>
      <c r="B35" s="225" t="s">
        <v>365</v>
      </c>
      <c r="C35" s="226">
        <v>2206911</v>
      </c>
      <c r="D35" s="227">
        <v>1323411</v>
      </c>
      <c r="E35" s="227">
        <v>656609</v>
      </c>
      <c r="F35" s="228">
        <v>1550302</v>
      </c>
      <c r="G35" s="16"/>
    </row>
    <row r="36" spans="1:7" ht="15">
      <c r="A36" s="16"/>
      <c r="B36" s="229" t="s">
        <v>350</v>
      </c>
      <c r="C36" s="230">
        <v>-614673</v>
      </c>
      <c r="D36" s="230">
        <v>-521732</v>
      </c>
      <c r="E36" s="230">
        <v>-315503</v>
      </c>
      <c r="F36" s="231">
        <v>-299170</v>
      </c>
      <c r="G36" s="16"/>
    </row>
    <row r="37" spans="1:7" ht="15">
      <c r="A37" s="16"/>
      <c r="B37" s="214" t="s">
        <v>351</v>
      </c>
      <c r="C37" s="215">
        <v>360638</v>
      </c>
      <c r="D37" s="215">
        <v>213182</v>
      </c>
      <c r="E37" s="215">
        <v>70953</v>
      </c>
      <c r="F37" s="216">
        <v>289685</v>
      </c>
      <c r="G37" s="16"/>
    </row>
    <row r="38" spans="1:7" ht="15.75" thickBot="1">
      <c r="A38" s="16"/>
      <c r="B38" s="219" t="s">
        <v>352</v>
      </c>
      <c r="C38" s="220">
        <v>-62574</v>
      </c>
      <c r="D38" s="220">
        <v>2235</v>
      </c>
      <c r="E38" s="220">
        <v>34089</v>
      </c>
      <c r="F38" s="221">
        <v>-96663</v>
      </c>
      <c r="G38" s="16"/>
    </row>
    <row r="39" spans="1:7" ht="15.75" thickBot="1">
      <c r="A39" s="16"/>
      <c r="B39" s="222" t="s">
        <v>422</v>
      </c>
      <c r="C39" s="223">
        <f>SUM(C35:C38)</f>
        <v>1890302</v>
      </c>
      <c r="D39" s="223">
        <f>SUM(D35:D38)</f>
        <v>1017096</v>
      </c>
      <c r="E39" s="223">
        <f>SUM(E35:E38)</f>
        <v>446148</v>
      </c>
      <c r="F39" s="224">
        <f>SUM(F35:F38)</f>
        <v>1444154</v>
      </c>
      <c r="G39" s="16"/>
    </row>
    <row r="40" spans="1:7" ht="15">
      <c r="A40" s="16"/>
      <c r="B40" s="16"/>
      <c r="C40" s="50"/>
      <c r="D40" s="50"/>
      <c r="E40" s="50"/>
      <c r="F40" s="50"/>
      <c r="G40" s="16"/>
    </row>
    <row r="41" spans="1:7" ht="15">
      <c r="A41" s="16"/>
      <c r="B41" s="16"/>
      <c r="C41" s="16"/>
      <c r="D41" s="16"/>
      <c r="E41" s="16"/>
      <c r="F41" s="16"/>
      <c r="G41" s="16"/>
    </row>
    <row r="42" spans="1:7" ht="24.75" customHeight="1">
      <c r="A42" s="16"/>
      <c r="B42" s="211" t="s">
        <v>312</v>
      </c>
      <c r="C42" s="212" t="s">
        <v>345</v>
      </c>
      <c r="D42" s="212" t="s">
        <v>346</v>
      </c>
      <c r="E42" s="212" t="s">
        <v>116</v>
      </c>
      <c r="F42" s="213" t="s">
        <v>347</v>
      </c>
      <c r="G42" s="16"/>
    </row>
    <row r="43" spans="1:7" ht="15.75" thickBot="1">
      <c r="A43" s="16"/>
      <c r="B43" s="225" t="s">
        <v>272</v>
      </c>
      <c r="C43" s="226">
        <v>2281718</v>
      </c>
      <c r="D43" s="227">
        <v>1749003</v>
      </c>
      <c r="E43" s="227">
        <v>745806</v>
      </c>
      <c r="F43" s="228">
        <v>1535912</v>
      </c>
      <c r="G43" s="16"/>
    </row>
    <row r="44" spans="1:7" ht="15">
      <c r="A44" s="16"/>
      <c r="B44" s="229" t="s">
        <v>350</v>
      </c>
      <c r="C44" s="230">
        <v>-418141</v>
      </c>
      <c r="D44" s="230">
        <v>-358851</v>
      </c>
      <c r="E44" s="230">
        <v>-187837</v>
      </c>
      <c r="F44" s="231">
        <v>-230304</v>
      </c>
      <c r="G44" s="16"/>
    </row>
    <row r="45" spans="1:9" ht="15">
      <c r="A45" s="16"/>
      <c r="B45" s="214" t="s">
        <v>351</v>
      </c>
      <c r="C45" s="215">
        <v>505926</v>
      </c>
      <c r="D45" s="215">
        <v>156103</v>
      </c>
      <c r="E45" s="215">
        <v>71516</v>
      </c>
      <c r="F45" s="216">
        <v>434410</v>
      </c>
      <c r="G45" s="16"/>
      <c r="H45" s="232"/>
      <c r="I45" s="233"/>
    </row>
    <row r="46" spans="1:7" ht="15.75" thickBot="1">
      <c r="A46" s="16"/>
      <c r="B46" s="219" t="s">
        <v>352</v>
      </c>
      <c r="C46" s="220">
        <v>-162592</v>
      </c>
      <c r="D46" s="220">
        <v>-222844</v>
      </c>
      <c r="E46" s="220">
        <v>27124</v>
      </c>
      <c r="F46" s="221">
        <v>-189716</v>
      </c>
      <c r="G46" s="16"/>
    </row>
    <row r="47" spans="1:7" ht="15.75" thickBot="1">
      <c r="A47" s="16"/>
      <c r="B47" s="222" t="s">
        <v>365</v>
      </c>
      <c r="C47" s="223">
        <f>SUM(C43:C46)</f>
        <v>2206911</v>
      </c>
      <c r="D47" s="223">
        <f>SUM(D43:D46)</f>
        <v>1323411</v>
      </c>
      <c r="E47" s="223">
        <f>SUM(E43:E46)</f>
        <v>656609</v>
      </c>
      <c r="F47" s="224">
        <f>SUM(F43:F46)</f>
        <v>1550302</v>
      </c>
      <c r="G47" s="16"/>
    </row>
    <row r="48" spans="1:7" ht="15">
      <c r="A48" s="16"/>
      <c r="G48" s="16"/>
    </row>
    <row r="49" spans="1:7" ht="15">
      <c r="A49" s="16"/>
      <c r="B49" s="731" t="s">
        <v>517</v>
      </c>
      <c r="C49" s="16"/>
      <c r="D49" s="16"/>
      <c r="E49" s="16"/>
      <c r="F49" s="16"/>
      <c r="G49" s="16"/>
    </row>
    <row r="50" spans="1:7" ht="15">
      <c r="A50" s="16"/>
      <c r="B50" s="16"/>
      <c r="C50" s="16"/>
      <c r="D50" s="16"/>
      <c r="E50" s="16"/>
      <c r="F50" s="16"/>
      <c r="G50" s="16"/>
    </row>
    <row r="51" spans="1:7" ht="24.75" customHeight="1">
      <c r="A51" s="16"/>
      <c r="B51" s="211" t="s">
        <v>423</v>
      </c>
      <c r="C51" s="212" t="s">
        <v>345</v>
      </c>
      <c r="D51" s="212" t="s">
        <v>346</v>
      </c>
      <c r="E51" s="212" t="s">
        <v>116</v>
      </c>
      <c r="F51" s="213" t="s">
        <v>347</v>
      </c>
      <c r="G51" s="16"/>
    </row>
    <row r="52" spans="1:7" ht="15">
      <c r="A52" s="16"/>
      <c r="B52" s="214" t="s">
        <v>353</v>
      </c>
      <c r="C52" s="215">
        <v>178883</v>
      </c>
      <c r="D52" s="215">
        <v>100785</v>
      </c>
      <c r="E52" s="215">
        <v>41988</v>
      </c>
      <c r="F52" s="216">
        <v>136895</v>
      </c>
      <c r="G52" s="16"/>
    </row>
    <row r="53" spans="1:7" ht="15.75" thickBot="1">
      <c r="A53" s="16"/>
      <c r="B53" s="219" t="s">
        <v>354</v>
      </c>
      <c r="C53" s="220">
        <v>1711419</v>
      </c>
      <c r="D53" s="220">
        <v>916311</v>
      </c>
      <c r="E53" s="220">
        <v>404160</v>
      </c>
      <c r="F53" s="221">
        <v>1307259</v>
      </c>
      <c r="G53" s="16"/>
    </row>
    <row r="54" spans="1:7" ht="15.75" thickBot="1">
      <c r="A54" s="16"/>
      <c r="B54" s="222" t="s">
        <v>273</v>
      </c>
      <c r="C54" s="223">
        <f>SUM(C52:C53)</f>
        <v>1890302</v>
      </c>
      <c r="D54" s="223">
        <f>SUM(D52:D53)</f>
        <v>1017096</v>
      </c>
      <c r="E54" s="223">
        <f>SUM(E52:E53)</f>
        <v>446148</v>
      </c>
      <c r="F54" s="224">
        <f>C54-E54</f>
        <v>1444154</v>
      </c>
      <c r="G54" s="16"/>
    </row>
    <row r="55" spans="1:7" ht="15">
      <c r="A55" s="16"/>
      <c r="B55" s="16"/>
      <c r="C55" s="16"/>
      <c r="D55" s="16"/>
      <c r="E55" s="16"/>
      <c r="F55" s="16"/>
      <c r="G55" s="16"/>
    </row>
    <row r="56" spans="1:7" ht="15">
      <c r="A56" s="16"/>
      <c r="B56" s="16"/>
      <c r="C56" s="16"/>
      <c r="D56" s="16"/>
      <c r="E56" s="16"/>
      <c r="F56" s="16"/>
      <c r="G56" s="16"/>
    </row>
    <row r="57" spans="1:7" ht="15">
      <c r="A57" s="16"/>
      <c r="B57" s="16"/>
      <c r="C57" s="16"/>
      <c r="D57" s="16"/>
      <c r="E57" s="16"/>
      <c r="F57" s="16"/>
      <c r="G57" s="16"/>
    </row>
    <row r="58" spans="1:7" ht="24.75" customHeight="1">
      <c r="A58" s="16"/>
      <c r="B58" s="211" t="s">
        <v>424</v>
      </c>
      <c r="C58" s="212" t="s">
        <v>345</v>
      </c>
      <c r="D58" s="212" t="s">
        <v>346</v>
      </c>
      <c r="E58" s="212" t="s">
        <v>116</v>
      </c>
      <c r="F58" s="213" t="s">
        <v>347</v>
      </c>
      <c r="G58" s="16"/>
    </row>
    <row r="59" spans="1:7" ht="15">
      <c r="A59" s="16"/>
      <c r="B59" s="214" t="s">
        <v>353</v>
      </c>
      <c r="C59" s="215">
        <v>404615</v>
      </c>
      <c r="D59" s="215">
        <v>300604</v>
      </c>
      <c r="E59" s="215">
        <v>193030</v>
      </c>
      <c r="F59" s="216">
        <v>211585</v>
      </c>
      <c r="G59" s="16"/>
    </row>
    <row r="60" spans="1:7" ht="15.75" thickBot="1">
      <c r="A60" s="16"/>
      <c r="B60" s="219" t="s">
        <v>354</v>
      </c>
      <c r="C60" s="220">
        <v>1802296</v>
      </c>
      <c r="D60" s="220">
        <v>1022807</v>
      </c>
      <c r="E60" s="220">
        <v>463579</v>
      </c>
      <c r="F60" s="221">
        <v>1338717</v>
      </c>
      <c r="G60" s="16"/>
    </row>
    <row r="61" spans="1:7" ht="15.75" thickBot="1">
      <c r="A61" s="16"/>
      <c r="B61" s="222" t="s">
        <v>273</v>
      </c>
      <c r="C61" s="223">
        <f>SUM(C59:C60)</f>
        <v>2206911</v>
      </c>
      <c r="D61" s="223">
        <f>SUM(D59:D60)</f>
        <v>1323411</v>
      </c>
      <c r="E61" s="223">
        <f>SUM(E59:E60)</f>
        <v>656609</v>
      </c>
      <c r="F61" s="224">
        <f>C61-E61</f>
        <v>1550302</v>
      </c>
      <c r="G61" s="16"/>
    </row>
    <row r="62" spans="1:7" ht="15">
      <c r="A62" s="16"/>
      <c r="B62" s="16"/>
      <c r="C62" s="16"/>
      <c r="D62" s="16"/>
      <c r="E62" s="16"/>
      <c r="F62" s="16"/>
      <c r="G62" s="16"/>
    </row>
    <row r="63" spans="1:7" ht="15">
      <c r="A63" s="16"/>
      <c r="B63" s="16"/>
      <c r="C63" s="16"/>
      <c r="D63" s="16"/>
      <c r="E63" s="16"/>
      <c r="F63" s="16"/>
      <c r="G63" s="16"/>
    </row>
    <row r="64" spans="1:7" ht="15">
      <c r="A64" s="16"/>
      <c r="B64" s="731" t="s">
        <v>518</v>
      </c>
      <c r="C64" s="16"/>
      <c r="D64" s="16"/>
      <c r="E64" s="16"/>
      <c r="F64" s="16"/>
      <c r="G64" s="16"/>
    </row>
    <row r="65" spans="1:7" ht="15">
      <c r="A65" s="16"/>
      <c r="B65" s="16"/>
      <c r="C65" s="16"/>
      <c r="D65" s="16"/>
      <c r="E65" s="16"/>
      <c r="F65" s="16"/>
      <c r="G65" s="16"/>
    </row>
    <row r="66" spans="1:7" ht="24.75" customHeight="1">
      <c r="A66" s="16"/>
      <c r="B66" s="211" t="s">
        <v>420</v>
      </c>
      <c r="C66" s="212" t="s">
        <v>345</v>
      </c>
      <c r="D66" s="212" t="s">
        <v>346</v>
      </c>
      <c r="E66" s="212" t="s">
        <v>116</v>
      </c>
      <c r="F66" s="213" t="s">
        <v>347</v>
      </c>
      <c r="G66" s="16"/>
    </row>
    <row r="67" spans="1:7" ht="15">
      <c r="A67" s="16"/>
      <c r="B67" s="214" t="s">
        <v>157</v>
      </c>
      <c r="C67" s="215">
        <v>1609140</v>
      </c>
      <c r="D67" s="215">
        <v>735934</v>
      </c>
      <c r="E67" s="215">
        <v>232784</v>
      </c>
      <c r="F67" s="216">
        <v>1376356</v>
      </c>
      <c r="G67" s="16"/>
    </row>
    <row r="68" spans="1:7" ht="15.75" thickBot="1">
      <c r="A68" s="16"/>
      <c r="B68" s="219" t="s">
        <v>355</v>
      </c>
      <c r="C68" s="220">
        <v>281162</v>
      </c>
      <c r="D68" s="220">
        <v>281162</v>
      </c>
      <c r="E68" s="220">
        <v>213364</v>
      </c>
      <c r="F68" s="221">
        <v>67798</v>
      </c>
      <c r="G68" s="16"/>
    </row>
    <row r="69" spans="1:7" ht="15.75" thickBot="1">
      <c r="A69" s="16"/>
      <c r="B69" s="222" t="s">
        <v>273</v>
      </c>
      <c r="C69" s="223">
        <f>SUM(C67:C68)</f>
        <v>1890302</v>
      </c>
      <c r="D69" s="223">
        <f>SUM(D67:D68)</f>
        <v>1017096</v>
      </c>
      <c r="E69" s="223">
        <f>SUM(E67:E68)</f>
        <v>446148</v>
      </c>
      <c r="F69" s="224">
        <f>C69-E69</f>
        <v>1444154</v>
      </c>
      <c r="G69" s="16"/>
    </row>
    <row r="70" spans="1:7" ht="15">
      <c r="A70" s="16"/>
      <c r="B70" s="16"/>
      <c r="C70" s="16"/>
      <c r="D70" s="16"/>
      <c r="E70" s="16"/>
      <c r="F70" s="16"/>
      <c r="G70" s="16"/>
    </row>
    <row r="71" spans="1:7" ht="15">
      <c r="A71" s="16"/>
      <c r="B71" s="16"/>
      <c r="C71" s="16"/>
      <c r="D71" s="16"/>
      <c r="E71" s="16"/>
      <c r="F71" s="16"/>
      <c r="G71" s="16"/>
    </row>
    <row r="72" spans="1:7" ht="15">
      <c r="A72" s="16"/>
      <c r="B72" s="16"/>
      <c r="C72" s="16"/>
      <c r="D72" s="16"/>
      <c r="E72" s="16"/>
      <c r="F72" s="16"/>
      <c r="G72" s="16"/>
    </row>
    <row r="73" spans="1:7" ht="24.75" customHeight="1">
      <c r="A73" s="16"/>
      <c r="B73" s="211" t="s">
        <v>312</v>
      </c>
      <c r="C73" s="212" t="s">
        <v>345</v>
      </c>
      <c r="D73" s="212" t="s">
        <v>346</v>
      </c>
      <c r="E73" s="212" t="s">
        <v>116</v>
      </c>
      <c r="F73" s="213" t="s">
        <v>347</v>
      </c>
      <c r="G73" s="16"/>
    </row>
    <row r="74" spans="1:7" ht="15">
      <c r="A74" s="16"/>
      <c r="B74" s="214" t="s">
        <v>157</v>
      </c>
      <c r="C74" s="215">
        <v>1780493</v>
      </c>
      <c r="D74" s="215">
        <v>896993</v>
      </c>
      <c r="E74" s="215">
        <v>400842</v>
      </c>
      <c r="F74" s="216">
        <v>1379651</v>
      </c>
      <c r="G74" s="16"/>
    </row>
    <row r="75" spans="1:7" ht="15.75" thickBot="1">
      <c r="A75" s="16"/>
      <c r="B75" s="219" t="s">
        <v>355</v>
      </c>
      <c r="C75" s="220">
        <v>426418</v>
      </c>
      <c r="D75" s="220">
        <v>426418</v>
      </c>
      <c r="E75" s="220">
        <v>255767</v>
      </c>
      <c r="F75" s="221">
        <v>170651</v>
      </c>
      <c r="G75" s="16"/>
    </row>
    <row r="76" spans="1:7" ht="15.75" thickBot="1">
      <c r="A76" s="16"/>
      <c r="B76" s="222" t="s">
        <v>273</v>
      </c>
      <c r="C76" s="223">
        <f>SUM(C74:C75)</f>
        <v>2206911</v>
      </c>
      <c r="D76" s="223">
        <f>SUM(D74:D75)</f>
        <v>1323411</v>
      </c>
      <c r="E76" s="223">
        <f>SUM(E74:E75)</f>
        <v>656609</v>
      </c>
      <c r="F76" s="224">
        <f>C76-E76</f>
        <v>1550302</v>
      </c>
      <c r="G76" s="16"/>
    </row>
    <row r="77" spans="1:7" ht="15">
      <c r="A77" s="16"/>
      <c r="B77" s="234"/>
      <c r="C77" s="235"/>
      <c r="D77" s="235"/>
      <c r="E77" s="235"/>
      <c r="F77" s="235"/>
      <c r="G77" s="16"/>
    </row>
    <row r="78" spans="1:7" ht="15">
      <c r="A78" s="16"/>
      <c r="B78" s="16"/>
      <c r="C78" s="16"/>
      <c r="D78" s="16"/>
      <c r="E78" s="16"/>
      <c r="F78" s="16"/>
      <c r="G78" s="16"/>
    </row>
    <row r="79" spans="1:7" ht="15">
      <c r="A79" s="16"/>
      <c r="B79" s="731" t="s">
        <v>519</v>
      </c>
      <c r="C79" s="16"/>
      <c r="D79" s="16"/>
      <c r="E79" s="16"/>
      <c r="F79" s="16"/>
      <c r="G79" s="16"/>
    </row>
    <row r="80" spans="1:7" ht="15">
      <c r="A80" s="16"/>
      <c r="B80" s="16"/>
      <c r="C80" s="16"/>
      <c r="D80" s="16"/>
      <c r="E80" s="16"/>
      <c r="F80" s="16"/>
      <c r="G80" s="16"/>
    </row>
    <row r="81" spans="1:7" ht="24.75" customHeight="1">
      <c r="A81" s="16"/>
      <c r="B81" s="211" t="s">
        <v>425</v>
      </c>
      <c r="C81" s="212" t="s">
        <v>345</v>
      </c>
      <c r="D81" s="212" t="s">
        <v>346</v>
      </c>
      <c r="E81" s="212" t="s">
        <v>116</v>
      </c>
      <c r="F81" s="213" t="s">
        <v>347</v>
      </c>
      <c r="G81" s="16"/>
    </row>
    <row r="82" spans="1:7" ht="15">
      <c r="A82" s="16"/>
      <c r="B82" s="214" t="s">
        <v>357</v>
      </c>
      <c r="C82" s="215">
        <v>762762</v>
      </c>
      <c r="D82" s="215">
        <v>37313</v>
      </c>
      <c r="E82" s="215">
        <v>342</v>
      </c>
      <c r="F82" s="216">
        <v>762420</v>
      </c>
      <c r="G82" s="16"/>
    </row>
    <row r="83" spans="1:7" ht="15">
      <c r="A83" s="16"/>
      <c r="B83" s="214" t="s">
        <v>358</v>
      </c>
      <c r="C83" s="215">
        <v>116796</v>
      </c>
      <c r="D83" s="215">
        <v>1642</v>
      </c>
      <c r="E83" s="215">
        <v>16</v>
      </c>
      <c r="F83" s="216">
        <v>116780</v>
      </c>
      <c r="G83" s="16"/>
    </row>
    <row r="84" spans="1:7" ht="15">
      <c r="A84" s="16"/>
      <c r="B84" s="214" t="s">
        <v>359</v>
      </c>
      <c r="C84" s="215">
        <v>27763</v>
      </c>
      <c r="D84" s="215">
        <v>3093</v>
      </c>
      <c r="E84" s="215">
        <v>168</v>
      </c>
      <c r="F84" s="216">
        <v>27595</v>
      </c>
      <c r="G84" s="16"/>
    </row>
    <row r="85" spans="1:7" ht="15.75" thickBot="1">
      <c r="A85" s="16"/>
      <c r="B85" s="219" t="s">
        <v>224</v>
      </c>
      <c r="C85" s="220">
        <v>2691</v>
      </c>
      <c r="D85" s="220">
        <v>2684</v>
      </c>
      <c r="E85" s="220">
        <v>29</v>
      </c>
      <c r="F85" s="221">
        <v>2662</v>
      </c>
      <c r="G85" s="16"/>
    </row>
    <row r="86" spans="1:7" ht="15.75" thickBot="1">
      <c r="A86" s="16"/>
      <c r="B86" s="222" t="s">
        <v>215</v>
      </c>
      <c r="C86" s="223">
        <f>SUM(C82:C85)</f>
        <v>910012</v>
      </c>
      <c r="D86" s="223">
        <f>SUM(D82:D85)</f>
        <v>44732</v>
      </c>
      <c r="E86" s="223">
        <f>SUM(E82:E85)</f>
        <v>555</v>
      </c>
      <c r="F86" s="224">
        <f>C86-E86</f>
        <v>909457</v>
      </c>
      <c r="G86" s="16"/>
    </row>
    <row r="87" spans="1:7" ht="15">
      <c r="A87" s="16"/>
      <c r="B87" s="16"/>
      <c r="C87" s="16"/>
      <c r="D87" s="16"/>
      <c r="E87" s="16"/>
      <c r="F87" s="16"/>
      <c r="G87" s="16"/>
    </row>
    <row r="88" spans="1:7" ht="24.75" customHeight="1">
      <c r="A88" s="16"/>
      <c r="B88" s="211" t="s">
        <v>356</v>
      </c>
      <c r="C88" s="212" t="s">
        <v>345</v>
      </c>
      <c r="D88" s="212" t="s">
        <v>346</v>
      </c>
      <c r="E88" s="212" t="s">
        <v>116</v>
      </c>
      <c r="F88" s="213" t="s">
        <v>347</v>
      </c>
      <c r="G88" s="16"/>
    </row>
    <row r="89" spans="1:7" ht="15">
      <c r="A89" s="16"/>
      <c r="B89" s="214" t="s">
        <v>357</v>
      </c>
      <c r="C89" s="215">
        <v>803512</v>
      </c>
      <c r="D89" s="215">
        <v>37483</v>
      </c>
      <c r="E89" s="215">
        <v>4986</v>
      </c>
      <c r="F89" s="216">
        <v>798526</v>
      </c>
      <c r="G89" s="16"/>
    </row>
    <row r="90" spans="1:7" ht="15">
      <c r="A90" s="16"/>
      <c r="B90" s="214" t="s">
        <v>358</v>
      </c>
      <c r="C90" s="215">
        <v>92803</v>
      </c>
      <c r="D90" s="215">
        <v>4490</v>
      </c>
      <c r="E90" s="215">
        <v>2479</v>
      </c>
      <c r="F90" s="216">
        <v>90324</v>
      </c>
      <c r="G90" s="16"/>
    </row>
    <row r="91" spans="1:7" ht="15">
      <c r="A91" s="16"/>
      <c r="B91" s="214" t="s">
        <v>359</v>
      </c>
      <c r="C91" s="215">
        <v>21788</v>
      </c>
      <c r="D91" s="215">
        <v>3388</v>
      </c>
      <c r="E91" s="215">
        <v>626</v>
      </c>
      <c r="F91" s="216">
        <v>21162</v>
      </c>
      <c r="G91" s="16"/>
    </row>
    <row r="92" spans="1:7" ht="15.75" thickBot="1">
      <c r="A92" s="16"/>
      <c r="B92" s="219" t="s">
        <v>224</v>
      </c>
      <c r="C92" s="220">
        <v>10360</v>
      </c>
      <c r="D92" s="220">
        <v>10360</v>
      </c>
      <c r="E92" s="220">
        <v>62</v>
      </c>
      <c r="F92" s="221">
        <v>10298</v>
      </c>
      <c r="G92" s="16"/>
    </row>
    <row r="93" spans="1:7" ht="15.75" thickBot="1">
      <c r="A93" s="16"/>
      <c r="B93" s="222" t="s">
        <v>215</v>
      </c>
      <c r="C93" s="223">
        <f>SUM(C89:C92)</f>
        <v>928463</v>
      </c>
      <c r="D93" s="223">
        <f>SUM(D89:D92)</f>
        <v>55721</v>
      </c>
      <c r="E93" s="223">
        <f>SUM(E89:E92)</f>
        <v>8153</v>
      </c>
      <c r="F93" s="224">
        <f>C93-E93</f>
        <v>920310</v>
      </c>
      <c r="G93" s="16"/>
    </row>
    <row r="94" spans="1:7" ht="15">
      <c r="A94" s="16"/>
      <c r="B94" s="16"/>
      <c r="C94" s="16"/>
      <c r="D94" s="16"/>
      <c r="E94" s="16"/>
      <c r="F94" s="16"/>
      <c r="G94" s="16"/>
    </row>
    <row r="95" spans="1:7" ht="15">
      <c r="A95" s="16"/>
      <c r="B95" s="16"/>
      <c r="C95" s="16"/>
      <c r="D95" s="16"/>
      <c r="E95" s="16"/>
      <c r="F95" s="16"/>
      <c r="G95" s="16"/>
    </row>
    <row r="96" spans="1:7" ht="15">
      <c r="A96" s="16"/>
      <c r="B96" s="731" t="s">
        <v>520</v>
      </c>
      <c r="C96" s="16"/>
      <c r="D96" s="16"/>
      <c r="E96" s="16"/>
      <c r="F96" s="16"/>
      <c r="G96" s="16"/>
    </row>
    <row r="97" spans="1:7" ht="15">
      <c r="A97" s="16"/>
      <c r="B97" s="16"/>
      <c r="C97" s="16"/>
      <c r="D97" s="16"/>
      <c r="E97" s="16"/>
      <c r="F97" s="16"/>
      <c r="G97" s="16"/>
    </row>
    <row r="98" spans="1:7" ht="24.75" customHeight="1">
      <c r="A98" s="16"/>
      <c r="B98" s="211" t="s">
        <v>425</v>
      </c>
      <c r="C98" s="212" t="s">
        <v>345</v>
      </c>
      <c r="D98" s="212" t="s">
        <v>346</v>
      </c>
      <c r="E98" s="212" t="s">
        <v>116</v>
      </c>
      <c r="F98" s="213" t="s">
        <v>347</v>
      </c>
      <c r="G98" s="16"/>
    </row>
    <row r="99" spans="1:7" ht="15">
      <c r="A99" s="16"/>
      <c r="B99" s="214" t="s">
        <v>357</v>
      </c>
      <c r="C99" s="215">
        <v>195429</v>
      </c>
      <c r="D99" s="215">
        <v>188728</v>
      </c>
      <c r="E99" s="215">
        <v>40802</v>
      </c>
      <c r="F99" s="216">
        <v>154627</v>
      </c>
      <c r="G99" s="16"/>
    </row>
    <row r="100" spans="1:7" ht="15">
      <c r="A100" s="16"/>
      <c r="B100" s="214" t="s">
        <v>358</v>
      </c>
      <c r="C100" s="215">
        <v>71446</v>
      </c>
      <c r="D100" s="215">
        <v>70620</v>
      </c>
      <c r="E100" s="215">
        <v>8534</v>
      </c>
      <c r="F100" s="216">
        <v>62912</v>
      </c>
      <c r="G100" s="16"/>
    </row>
    <row r="101" spans="1:7" ht="15">
      <c r="A101" s="16"/>
      <c r="B101" s="214" t="s">
        <v>359</v>
      </c>
      <c r="C101" s="215">
        <v>29784</v>
      </c>
      <c r="D101" s="215">
        <v>29384</v>
      </c>
      <c r="E101" s="215">
        <v>11948</v>
      </c>
      <c r="F101" s="216">
        <v>17836</v>
      </c>
      <c r="G101" s="16"/>
    </row>
    <row r="102" spans="1:7" ht="15.75" thickBot="1">
      <c r="A102" s="16"/>
      <c r="B102" s="219" t="s">
        <v>224</v>
      </c>
      <c r="C102" s="220">
        <v>683631</v>
      </c>
      <c r="D102" s="220">
        <v>683632</v>
      </c>
      <c r="E102" s="220">
        <v>384309</v>
      </c>
      <c r="F102" s="221">
        <v>299322</v>
      </c>
      <c r="G102" s="16"/>
    </row>
    <row r="103" spans="1:7" ht="15.75" thickBot="1">
      <c r="A103" s="16"/>
      <c r="B103" s="222" t="s">
        <v>215</v>
      </c>
      <c r="C103" s="223">
        <f>SUM(C99:C102)</f>
        <v>980290</v>
      </c>
      <c r="D103" s="223">
        <f>SUM(D99:D102)</f>
        <v>972364</v>
      </c>
      <c r="E103" s="223">
        <f>SUM(E99:E102)</f>
        <v>445593</v>
      </c>
      <c r="F103" s="224">
        <f>C103-E103</f>
        <v>534697</v>
      </c>
      <c r="G103" s="16"/>
    </row>
    <row r="104" spans="1:7" ht="15">
      <c r="A104" s="16"/>
      <c r="B104" s="16"/>
      <c r="C104" s="16"/>
      <c r="D104" s="16"/>
      <c r="E104" s="16"/>
      <c r="F104" s="16"/>
      <c r="G104" s="16"/>
    </row>
    <row r="105" spans="1:7" ht="24.75" customHeight="1">
      <c r="A105" s="16"/>
      <c r="B105" s="211" t="s">
        <v>356</v>
      </c>
      <c r="C105" s="212" t="s">
        <v>345</v>
      </c>
      <c r="D105" s="212" t="s">
        <v>346</v>
      </c>
      <c r="E105" s="212" t="s">
        <v>116</v>
      </c>
      <c r="F105" s="213" t="s">
        <v>347</v>
      </c>
      <c r="G105" s="16"/>
    </row>
    <row r="106" spans="1:7" ht="15">
      <c r="A106" s="16"/>
      <c r="B106" s="214" t="s">
        <v>357</v>
      </c>
      <c r="C106" s="215">
        <v>421074</v>
      </c>
      <c r="D106" s="215">
        <v>415503</v>
      </c>
      <c r="E106" s="215">
        <v>200536</v>
      </c>
      <c r="F106" s="216">
        <v>220538</v>
      </c>
      <c r="G106" s="16"/>
    </row>
    <row r="107" spans="1:7" ht="15">
      <c r="A107" s="16"/>
      <c r="B107" s="214" t="s">
        <v>358</v>
      </c>
      <c r="C107" s="215">
        <v>47575</v>
      </c>
      <c r="D107" s="215">
        <v>43235</v>
      </c>
      <c r="E107" s="215">
        <v>11104</v>
      </c>
      <c r="F107" s="216">
        <v>36471</v>
      </c>
      <c r="G107" s="16"/>
    </row>
    <row r="108" spans="1:7" ht="15">
      <c r="A108" s="16"/>
      <c r="B108" s="214" t="s">
        <v>359</v>
      </c>
      <c r="C108" s="215">
        <v>36698</v>
      </c>
      <c r="D108" s="215">
        <v>35848</v>
      </c>
      <c r="E108" s="215">
        <v>17434</v>
      </c>
      <c r="F108" s="216">
        <v>19264</v>
      </c>
      <c r="G108" s="16"/>
    </row>
    <row r="109" spans="1:7" ht="15.75" thickBot="1">
      <c r="A109" s="16"/>
      <c r="B109" s="219" t="s">
        <v>224</v>
      </c>
      <c r="C109" s="220">
        <v>773101</v>
      </c>
      <c r="D109" s="220">
        <v>773104</v>
      </c>
      <c r="E109" s="220">
        <v>419382</v>
      </c>
      <c r="F109" s="221">
        <v>353719</v>
      </c>
      <c r="G109" s="16"/>
    </row>
    <row r="110" spans="1:7" ht="15.75" thickBot="1">
      <c r="A110" s="16"/>
      <c r="B110" s="222" t="s">
        <v>215</v>
      </c>
      <c r="C110" s="223">
        <f>SUM(C106:C109)</f>
        <v>1278448</v>
      </c>
      <c r="D110" s="223">
        <f>SUM(D106:D109)</f>
        <v>1267690</v>
      </c>
      <c r="E110" s="223">
        <f>SUM(E106:E109)</f>
        <v>648456</v>
      </c>
      <c r="F110" s="224">
        <f>C110-E110</f>
        <v>629992</v>
      </c>
      <c r="G110" s="16"/>
    </row>
    <row r="111" spans="1:7" ht="15">
      <c r="A111" s="16"/>
      <c r="B111" s="16"/>
      <c r="C111" s="16"/>
      <c r="D111" s="16"/>
      <c r="E111" s="16"/>
      <c r="F111" s="16"/>
      <c r="G111" s="16"/>
    </row>
    <row r="112" ht="15">
      <c r="B112" s="731" t="s">
        <v>521</v>
      </c>
    </row>
    <row r="114" spans="2:6" ht="24.75" customHeight="1">
      <c r="B114" s="236" t="s">
        <v>426</v>
      </c>
      <c r="C114" s="237" t="s">
        <v>345</v>
      </c>
      <c r="D114" s="237" t="s">
        <v>346</v>
      </c>
      <c r="E114" s="237" t="s">
        <v>116</v>
      </c>
      <c r="F114" s="213" t="s">
        <v>347</v>
      </c>
    </row>
    <row r="115" spans="2:11" ht="15">
      <c r="B115" s="238" t="s">
        <v>305</v>
      </c>
      <c r="C115" s="239">
        <v>220378</v>
      </c>
      <c r="D115" s="239">
        <v>220378</v>
      </c>
      <c r="E115" s="239">
        <v>164622</v>
      </c>
      <c r="F115" s="240">
        <v>55756</v>
      </c>
      <c r="H115" s="550"/>
      <c r="K115" s="550"/>
    </row>
    <row r="116" spans="2:11" ht="15">
      <c r="B116" s="241" t="s">
        <v>302</v>
      </c>
      <c r="C116" s="242">
        <v>313</v>
      </c>
      <c r="D116" s="242">
        <v>313</v>
      </c>
      <c r="E116" s="243">
        <v>16</v>
      </c>
      <c r="F116" s="244">
        <v>297</v>
      </c>
      <c r="H116" s="550"/>
      <c r="K116" s="550"/>
    </row>
    <row r="117" spans="2:11" ht="15">
      <c r="B117" s="241" t="s">
        <v>279</v>
      </c>
      <c r="C117" s="242">
        <v>6227</v>
      </c>
      <c r="D117" s="242">
        <v>4467</v>
      </c>
      <c r="E117" s="243">
        <v>830</v>
      </c>
      <c r="F117" s="244">
        <v>5397</v>
      </c>
      <c r="H117" s="550"/>
      <c r="K117" s="550"/>
    </row>
    <row r="118" spans="2:11" ht="15">
      <c r="B118" s="241" t="s">
        <v>304</v>
      </c>
      <c r="C118" s="242">
        <v>92330</v>
      </c>
      <c r="D118" s="242">
        <v>79316</v>
      </c>
      <c r="E118" s="243">
        <v>6854</v>
      </c>
      <c r="F118" s="244">
        <v>85476</v>
      </c>
      <c r="H118" s="550"/>
      <c r="K118" s="550"/>
    </row>
    <row r="119" spans="2:11" ht="15">
      <c r="B119" s="241" t="s">
        <v>306</v>
      </c>
      <c r="C119" s="242">
        <v>4</v>
      </c>
      <c r="D119" s="242">
        <v>4</v>
      </c>
      <c r="E119" s="243">
        <v>4</v>
      </c>
      <c r="F119" s="244">
        <v>0</v>
      </c>
      <c r="H119" s="550"/>
      <c r="K119" s="550"/>
    </row>
    <row r="120" spans="2:11" ht="15">
      <c r="B120" s="241" t="s">
        <v>287</v>
      </c>
      <c r="C120" s="242">
        <v>5053</v>
      </c>
      <c r="D120" s="242">
        <v>5053</v>
      </c>
      <c r="E120" s="243">
        <v>699</v>
      </c>
      <c r="F120" s="244">
        <v>4354</v>
      </c>
      <c r="H120" s="550"/>
      <c r="K120" s="550"/>
    </row>
    <row r="121" spans="2:11" ht="15" hidden="1">
      <c r="B121" s="241" t="s">
        <v>282</v>
      </c>
      <c r="C121" s="242">
        <v>0</v>
      </c>
      <c r="D121" s="242">
        <v>0</v>
      </c>
      <c r="E121" s="243">
        <v>0</v>
      </c>
      <c r="F121" s="244">
        <v>0</v>
      </c>
      <c r="H121" s="550"/>
      <c r="K121" s="550"/>
    </row>
    <row r="122" spans="2:11" ht="15">
      <c r="B122" s="241" t="s">
        <v>303</v>
      </c>
      <c r="C122" s="242">
        <v>68693</v>
      </c>
      <c r="D122" s="242">
        <v>0</v>
      </c>
      <c r="E122" s="243">
        <v>0</v>
      </c>
      <c r="F122" s="244">
        <v>68693</v>
      </c>
      <c r="H122" s="550"/>
      <c r="K122" s="550"/>
    </row>
    <row r="123" spans="2:11" ht="15">
      <c r="B123" s="241" t="s">
        <v>309</v>
      </c>
      <c r="C123" s="242">
        <v>2108</v>
      </c>
      <c r="D123" s="242">
        <v>2108</v>
      </c>
      <c r="E123" s="243">
        <v>659</v>
      </c>
      <c r="F123" s="244">
        <v>1449</v>
      </c>
      <c r="H123" s="550"/>
      <c r="K123" s="550"/>
    </row>
    <row r="124" spans="2:11" ht="15">
      <c r="B124" s="241" t="s">
        <v>276</v>
      </c>
      <c r="C124" s="242">
        <v>6183</v>
      </c>
      <c r="D124" s="242">
        <v>6183</v>
      </c>
      <c r="E124" s="243">
        <v>2979</v>
      </c>
      <c r="F124" s="244">
        <v>3204</v>
      </c>
      <c r="H124" s="550"/>
      <c r="K124" s="550"/>
    </row>
    <row r="125" spans="2:11" ht="15">
      <c r="B125" s="241" t="s">
        <v>275</v>
      </c>
      <c r="C125" s="242">
        <v>51908</v>
      </c>
      <c r="D125" s="242">
        <v>37409</v>
      </c>
      <c r="E125" s="243">
        <v>28840</v>
      </c>
      <c r="F125" s="244">
        <v>23068</v>
      </c>
      <c r="H125" s="550"/>
      <c r="K125" s="550"/>
    </row>
    <row r="126" spans="2:11" ht="15">
      <c r="B126" s="241" t="s">
        <v>241</v>
      </c>
      <c r="C126" s="242">
        <v>51364</v>
      </c>
      <c r="D126" s="242">
        <v>43950</v>
      </c>
      <c r="E126" s="243">
        <v>2395</v>
      </c>
      <c r="F126" s="244">
        <v>48969</v>
      </c>
      <c r="H126" s="550"/>
      <c r="K126" s="550"/>
    </row>
    <row r="127" spans="2:11" ht="15">
      <c r="B127" s="241" t="s">
        <v>280</v>
      </c>
      <c r="C127" s="242">
        <v>15605</v>
      </c>
      <c r="D127" s="242">
        <v>15603</v>
      </c>
      <c r="E127" s="243">
        <v>13871</v>
      </c>
      <c r="F127" s="244">
        <v>1734</v>
      </c>
      <c r="H127" s="550"/>
      <c r="K127" s="550"/>
    </row>
    <row r="128" spans="2:11" ht="15">
      <c r="B128" s="241" t="s">
        <v>307</v>
      </c>
      <c r="C128" s="242">
        <v>49597</v>
      </c>
      <c r="D128" s="242">
        <v>49597</v>
      </c>
      <c r="E128" s="243">
        <v>37345</v>
      </c>
      <c r="F128" s="244">
        <v>12252</v>
      </c>
      <c r="H128" s="550"/>
      <c r="K128" s="550"/>
    </row>
    <row r="129" spans="2:11" ht="15">
      <c r="B129" s="241" t="s">
        <v>308</v>
      </c>
      <c r="C129" s="242">
        <v>33907</v>
      </c>
      <c r="D129" s="242">
        <v>16121</v>
      </c>
      <c r="E129" s="243">
        <v>12150</v>
      </c>
      <c r="F129" s="244">
        <v>21757</v>
      </c>
      <c r="H129" s="550"/>
      <c r="K129" s="550"/>
    </row>
    <row r="130" spans="2:11" ht="15">
      <c r="B130" s="241" t="s">
        <v>216</v>
      </c>
      <c r="C130" s="242">
        <v>2744</v>
      </c>
      <c r="D130" s="242">
        <v>2744</v>
      </c>
      <c r="E130" s="243">
        <v>264</v>
      </c>
      <c r="F130" s="244">
        <v>2480</v>
      </c>
      <c r="H130" s="550"/>
      <c r="K130" s="550"/>
    </row>
    <row r="131" spans="2:11" ht="15">
      <c r="B131" s="241" t="s">
        <v>311</v>
      </c>
      <c r="C131" s="242">
        <v>17432</v>
      </c>
      <c r="D131" s="242">
        <v>7155</v>
      </c>
      <c r="E131" s="243">
        <v>4386</v>
      </c>
      <c r="F131" s="244">
        <v>13046</v>
      </c>
      <c r="H131" s="550"/>
      <c r="K131" s="550"/>
    </row>
    <row r="132" spans="2:11" ht="15" hidden="1">
      <c r="B132" s="241" t="s">
        <v>278</v>
      </c>
      <c r="C132" s="242">
        <v>0</v>
      </c>
      <c r="D132" s="242">
        <v>0</v>
      </c>
      <c r="E132" s="243">
        <v>0</v>
      </c>
      <c r="F132" s="244">
        <v>0</v>
      </c>
      <c r="H132" s="550"/>
      <c r="K132" s="550"/>
    </row>
    <row r="133" spans="2:11" ht="15">
      <c r="B133" s="241" t="s">
        <v>310</v>
      </c>
      <c r="C133" s="242">
        <v>10202</v>
      </c>
      <c r="D133" s="242">
        <v>10202</v>
      </c>
      <c r="E133" s="243">
        <v>9387</v>
      </c>
      <c r="F133" s="244">
        <v>815</v>
      </c>
      <c r="H133" s="550"/>
      <c r="K133" s="550"/>
    </row>
    <row r="134" spans="2:11" ht="15">
      <c r="B134" s="241" t="s">
        <v>118</v>
      </c>
      <c r="C134" s="242">
        <v>386805</v>
      </c>
      <c r="D134" s="242">
        <v>245687</v>
      </c>
      <c r="E134" s="243">
        <v>73188</v>
      </c>
      <c r="F134" s="244">
        <v>313617</v>
      </c>
      <c r="H134" s="550"/>
      <c r="K134" s="550"/>
    </row>
    <row r="135" spans="2:11" ht="15">
      <c r="B135" s="241" t="s">
        <v>288</v>
      </c>
      <c r="C135" s="242">
        <v>1737</v>
      </c>
      <c r="D135" s="242">
        <v>1737</v>
      </c>
      <c r="E135" s="243">
        <v>1621</v>
      </c>
      <c r="F135" s="244">
        <v>116</v>
      </c>
      <c r="H135" s="550"/>
      <c r="K135" s="550"/>
    </row>
    <row r="136" spans="2:11" ht="15">
      <c r="B136" s="241" t="s">
        <v>286</v>
      </c>
      <c r="C136" s="242">
        <v>881</v>
      </c>
      <c r="D136" s="242">
        <v>881</v>
      </c>
      <c r="E136" s="243">
        <v>44</v>
      </c>
      <c r="F136" s="244">
        <v>837</v>
      </c>
      <c r="H136" s="550"/>
      <c r="K136" s="550"/>
    </row>
    <row r="137" spans="2:11" ht="15">
      <c r="B137" s="241" t="s">
        <v>281</v>
      </c>
      <c r="C137" s="242">
        <v>6057</v>
      </c>
      <c r="D137" s="242">
        <v>3024</v>
      </c>
      <c r="E137" s="243">
        <v>558</v>
      </c>
      <c r="F137" s="244">
        <v>5499</v>
      </c>
      <c r="H137" s="550"/>
      <c r="K137" s="550"/>
    </row>
    <row r="138" spans="2:11" ht="15">
      <c r="B138" s="241" t="s">
        <v>284</v>
      </c>
      <c r="C138" s="242">
        <v>34177</v>
      </c>
      <c r="D138" s="242">
        <v>34177</v>
      </c>
      <c r="E138" s="243">
        <v>1721</v>
      </c>
      <c r="F138" s="244">
        <v>32456</v>
      </c>
      <c r="H138" s="550"/>
      <c r="K138" s="550"/>
    </row>
    <row r="139" spans="2:11" ht="15">
      <c r="B139" s="241" t="s">
        <v>285</v>
      </c>
      <c r="C139" s="242">
        <v>4129</v>
      </c>
      <c r="D139" s="242">
        <v>94</v>
      </c>
      <c r="E139" s="243">
        <v>94</v>
      </c>
      <c r="F139" s="244">
        <v>4035</v>
      </c>
      <c r="H139" s="550"/>
      <c r="K139" s="550"/>
    </row>
    <row r="140" spans="2:11" ht="15.75" thickBot="1">
      <c r="B140" s="245" t="s">
        <v>3</v>
      </c>
      <c r="C140" s="246">
        <v>822468</v>
      </c>
      <c r="D140" s="246">
        <v>230893</v>
      </c>
      <c r="E140" s="247">
        <v>83621</v>
      </c>
      <c r="F140" s="248">
        <v>738847</v>
      </c>
      <c r="H140" s="550"/>
      <c r="K140" s="550"/>
    </row>
    <row r="141" spans="2:6" ht="15.75" thickBot="1">
      <c r="B141" s="222" t="s">
        <v>215</v>
      </c>
      <c r="C141" s="223">
        <f>SUM(C115:C140)</f>
        <v>1890302</v>
      </c>
      <c r="D141" s="223">
        <f>SUM(D115:D140)</f>
        <v>1017096</v>
      </c>
      <c r="E141" s="223">
        <f>SUM(E115:E140)</f>
        <v>446148</v>
      </c>
      <c r="F141" s="224">
        <f>C141-E141</f>
        <v>1444154</v>
      </c>
    </row>
    <row r="145" spans="2:6" ht="24.75" customHeight="1">
      <c r="B145" s="236" t="s">
        <v>360</v>
      </c>
      <c r="C145" s="237" t="s">
        <v>345</v>
      </c>
      <c r="D145" s="212" t="s">
        <v>346</v>
      </c>
      <c r="E145" s="212" t="s">
        <v>116</v>
      </c>
      <c r="F145" s="213" t="s">
        <v>347</v>
      </c>
    </row>
    <row r="146" spans="2:11" ht="15">
      <c r="B146" s="238" t="s">
        <v>305</v>
      </c>
      <c r="C146" s="239">
        <v>231521</v>
      </c>
      <c r="D146" s="239">
        <v>215010</v>
      </c>
      <c r="E146" s="239">
        <v>161051</v>
      </c>
      <c r="F146" s="240">
        <v>70470</v>
      </c>
      <c r="H146" s="550"/>
      <c r="K146" s="550"/>
    </row>
    <row r="147" spans="2:11" ht="15">
      <c r="B147" s="241" t="s">
        <v>302</v>
      </c>
      <c r="C147" s="242">
        <v>1837</v>
      </c>
      <c r="D147" s="242">
        <v>423</v>
      </c>
      <c r="E147" s="243">
        <v>89</v>
      </c>
      <c r="F147" s="244">
        <v>1748</v>
      </c>
      <c r="H147" s="550"/>
      <c r="K147" s="550"/>
    </row>
    <row r="148" spans="2:11" ht="15">
      <c r="B148" s="241" t="s">
        <v>279</v>
      </c>
      <c r="C148" s="242">
        <v>32832</v>
      </c>
      <c r="D148" s="242">
        <v>31971</v>
      </c>
      <c r="E148" s="243">
        <v>9853</v>
      </c>
      <c r="F148" s="244">
        <v>22979</v>
      </c>
      <c r="H148" s="550"/>
      <c r="K148" s="550"/>
    </row>
    <row r="149" spans="2:11" ht="15">
      <c r="B149" s="241" t="s">
        <v>304</v>
      </c>
      <c r="C149" s="242">
        <v>124264</v>
      </c>
      <c r="D149" s="242">
        <v>104228</v>
      </c>
      <c r="E149" s="243">
        <v>17845</v>
      </c>
      <c r="F149" s="244">
        <v>106419</v>
      </c>
      <c r="H149" s="550"/>
      <c r="K149" s="550"/>
    </row>
    <row r="150" spans="2:11" ht="15">
      <c r="B150" s="241" t="s">
        <v>306</v>
      </c>
      <c r="C150" s="242">
        <v>50834</v>
      </c>
      <c r="D150" s="242">
        <v>13136</v>
      </c>
      <c r="E150" s="243">
        <v>8313</v>
      </c>
      <c r="F150" s="244">
        <v>42521</v>
      </c>
      <c r="H150" s="550"/>
      <c r="K150" s="550"/>
    </row>
    <row r="151" spans="2:11" ht="15">
      <c r="B151" s="241" t="s">
        <v>287</v>
      </c>
      <c r="C151" s="242">
        <v>1714</v>
      </c>
      <c r="D151" s="242">
        <v>1316</v>
      </c>
      <c r="E151" s="243">
        <v>81</v>
      </c>
      <c r="F151" s="244">
        <v>1633</v>
      </c>
      <c r="H151" s="550"/>
      <c r="K151" s="550"/>
    </row>
    <row r="152" spans="2:11" ht="15">
      <c r="B152" s="241" t="s">
        <v>282</v>
      </c>
      <c r="C152" s="242">
        <v>96706</v>
      </c>
      <c r="D152" s="242">
        <v>5980</v>
      </c>
      <c r="E152" s="243">
        <v>6876</v>
      </c>
      <c r="F152" s="244">
        <v>89830</v>
      </c>
      <c r="H152" s="550"/>
      <c r="K152" s="550"/>
    </row>
    <row r="153" spans="2:11" ht="15">
      <c r="B153" s="241" t="s">
        <v>303</v>
      </c>
      <c r="C153" s="242">
        <v>100013</v>
      </c>
      <c r="D153" s="242">
        <v>100013</v>
      </c>
      <c r="E153" s="243">
        <v>25876</v>
      </c>
      <c r="F153" s="244">
        <v>74137</v>
      </c>
      <c r="H153" s="550"/>
      <c r="K153" s="550"/>
    </row>
    <row r="154" spans="2:11" ht="15" hidden="1">
      <c r="B154" s="241" t="s">
        <v>309</v>
      </c>
      <c r="C154" s="242">
        <v>0</v>
      </c>
      <c r="D154" s="242">
        <v>0</v>
      </c>
      <c r="E154" s="243">
        <v>0</v>
      </c>
      <c r="F154" s="244">
        <v>0</v>
      </c>
      <c r="H154" s="550"/>
      <c r="K154" s="550"/>
    </row>
    <row r="155" spans="2:11" ht="15">
      <c r="B155" s="241" t="s">
        <v>276</v>
      </c>
      <c r="C155" s="242">
        <v>82086</v>
      </c>
      <c r="D155" s="242">
        <v>62017</v>
      </c>
      <c r="E155" s="243">
        <v>22189</v>
      </c>
      <c r="F155" s="244">
        <v>59897</v>
      </c>
      <c r="H155" s="550"/>
      <c r="K155" s="550"/>
    </row>
    <row r="156" spans="2:11" ht="15">
      <c r="B156" s="241" t="s">
        <v>275</v>
      </c>
      <c r="C156" s="242">
        <v>84844</v>
      </c>
      <c r="D156" s="242">
        <v>50527</v>
      </c>
      <c r="E156" s="243">
        <v>38909</v>
      </c>
      <c r="F156" s="244">
        <v>45935</v>
      </c>
      <c r="H156" s="550"/>
      <c r="K156" s="550"/>
    </row>
    <row r="157" spans="2:11" ht="15">
      <c r="B157" s="241" t="s">
        <v>241</v>
      </c>
      <c r="C157" s="242">
        <v>65051</v>
      </c>
      <c r="D157" s="242">
        <v>53027</v>
      </c>
      <c r="E157" s="243">
        <v>6998</v>
      </c>
      <c r="F157" s="244">
        <v>58053</v>
      </c>
      <c r="H157" s="550"/>
      <c r="K157" s="550"/>
    </row>
    <row r="158" spans="2:11" ht="15">
      <c r="B158" s="241" t="s">
        <v>280</v>
      </c>
      <c r="C158" s="242">
        <v>65647</v>
      </c>
      <c r="D158" s="242">
        <v>63792</v>
      </c>
      <c r="E158" s="243">
        <v>33316</v>
      </c>
      <c r="F158" s="244">
        <v>32331</v>
      </c>
      <c r="H158" s="550"/>
      <c r="K158" s="550"/>
    </row>
    <row r="159" spans="2:11" ht="15">
      <c r="B159" s="241" t="s">
        <v>307</v>
      </c>
      <c r="C159" s="242">
        <v>47718</v>
      </c>
      <c r="D159" s="242">
        <v>47303</v>
      </c>
      <c r="E159" s="243">
        <v>35451</v>
      </c>
      <c r="F159" s="244">
        <v>12267</v>
      </c>
      <c r="H159" s="550"/>
      <c r="K159" s="550"/>
    </row>
    <row r="160" spans="2:11" ht="15" hidden="1">
      <c r="B160" s="241" t="s">
        <v>308</v>
      </c>
      <c r="C160" s="242">
        <v>0</v>
      </c>
      <c r="D160" s="242">
        <v>0</v>
      </c>
      <c r="E160" s="243">
        <v>0</v>
      </c>
      <c r="F160" s="244">
        <v>0</v>
      </c>
      <c r="H160" s="550"/>
      <c r="K160" s="550"/>
    </row>
    <row r="161" spans="2:11" ht="15">
      <c r="B161" s="241" t="s">
        <v>216</v>
      </c>
      <c r="C161" s="242">
        <v>207192</v>
      </c>
      <c r="D161" s="242">
        <v>205038</v>
      </c>
      <c r="E161" s="243">
        <v>157336</v>
      </c>
      <c r="F161" s="244">
        <v>49856</v>
      </c>
      <c r="H161" s="550"/>
      <c r="K161" s="550"/>
    </row>
    <row r="162" spans="2:11" ht="15">
      <c r="B162" s="241" t="s">
        <v>311</v>
      </c>
      <c r="C162" s="242">
        <v>4720</v>
      </c>
      <c r="D162" s="242">
        <v>4513</v>
      </c>
      <c r="E162" s="243">
        <v>614</v>
      </c>
      <c r="F162" s="244">
        <v>4106</v>
      </c>
      <c r="H162" s="550"/>
      <c r="K162" s="550"/>
    </row>
    <row r="163" spans="2:11" ht="15">
      <c r="B163" s="241" t="s">
        <v>278</v>
      </c>
      <c r="C163" s="242">
        <v>13390</v>
      </c>
      <c r="D163" s="242">
        <v>7631</v>
      </c>
      <c r="E163" s="243">
        <v>4288</v>
      </c>
      <c r="F163" s="244">
        <v>9102</v>
      </c>
      <c r="H163" s="550"/>
      <c r="K163" s="550"/>
    </row>
    <row r="164" spans="2:11" ht="15">
      <c r="B164" s="241" t="s">
        <v>310</v>
      </c>
      <c r="C164" s="242">
        <v>13583</v>
      </c>
      <c r="D164" s="242">
        <v>12612</v>
      </c>
      <c r="E164" s="243">
        <v>6764</v>
      </c>
      <c r="F164" s="244">
        <v>6819</v>
      </c>
      <c r="H164" s="550"/>
      <c r="K164" s="550"/>
    </row>
    <row r="165" spans="2:11" ht="15">
      <c r="B165" s="241" t="s">
        <v>118</v>
      </c>
      <c r="C165" s="242">
        <v>284304</v>
      </c>
      <c r="D165" s="242">
        <v>121374</v>
      </c>
      <c r="E165" s="243">
        <v>44256</v>
      </c>
      <c r="F165" s="244">
        <v>240048</v>
      </c>
      <c r="H165" s="550"/>
      <c r="K165" s="550"/>
    </row>
    <row r="166" spans="2:11" ht="15">
      <c r="B166" s="241" t="s">
        <v>288</v>
      </c>
      <c r="C166" s="242">
        <v>3799</v>
      </c>
      <c r="D166" s="242">
        <v>3788</v>
      </c>
      <c r="E166" s="243">
        <v>3320</v>
      </c>
      <c r="F166" s="244">
        <v>479</v>
      </c>
      <c r="H166" s="550"/>
      <c r="K166" s="550"/>
    </row>
    <row r="167" spans="2:11" ht="15">
      <c r="B167" s="241" t="s">
        <v>286</v>
      </c>
      <c r="C167" s="242">
        <v>5156</v>
      </c>
      <c r="D167" s="242">
        <v>3353</v>
      </c>
      <c r="E167" s="243">
        <v>947</v>
      </c>
      <c r="F167" s="244">
        <v>4209</v>
      </c>
      <c r="H167" s="550"/>
      <c r="K167" s="550"/>
    </row>
    <row r="168" spans="2:11" ht="15">
      <c r="B168" s="241" t="s">
        <v>281</v>
      </c>
      <c r="C168" s="242">
        <v>10410</v>
      </c>
      <c r="D168" s="242">
        <v>6295</v>
      </c>
      <c r="E168" s="243">
        <v>2980</v>
      </c>
      <c r="F168" s="244">
        <v>7430</v>
      </c>
      <c r="H168" s="550"/>
      <c r="K168" s="550"/>
    </row>
    <row r="169" spans="2:11" ht="15">
      <c r="B169" s="241" t="s">
        <v>284</v>
      </c>
      <c r="C169" s="242">
        <v>62860</v>
      </c>
      <c r="D169" s="242">
        <v>56831</v>
      </c>
      <c r="E169" s="243">
        <v>16098</v>
      </c>
      <c r="F169" s="244">
        <v>46762</v>
      </c>
      <c r="H169" s="550"/>
      <c r="K169" s="550"/>
    </row>
    <row r="170" spans="2:11" ht="15">
      <c r="B170" s="241" t="s">
        <v>285</v>
      </c>
      <c r="C170" s="242">
        <v>257</v>
      </c>
      <c r="D170" s="242">
        <v>197</v>
      </c>
      <c r="E170" s="243">
        <v>116</v>
      </c>
      <c r="F170" s="244">
        <v>141</v>
      </c>
      <c r="H170" s="550"/>
      <c r="K170" s="550"/>
    </row>
    <row r="171" spans="2:11" ht="15.75" thickBot="1">
      <c r="B171" s="245" t="s">
        <v>3</v>
      </c>
      <c r="C171" s="246">
        <v>616173</v>
      </c>
      <c r="D171" s="246">
        <v>153036</v>
      </c>
      <c r="E171" s="247">
        <v>53043</v>
      </c>
      <c r="F171" s="248">
        <v>563130</v>
      </c>
      <c r="H171" s="550"/>
      <c r="K171" s="550"/>
    </row>
    <row r="172" spans="2:6" ht="15.75" thickBot="1">
      <c r="B172" s="222" t="s">
        <v>215</v>
      </c>
      <c r="C172" s="223">
        <f>SUM(C146:C171)</f>
        <v>2206911</v>
      </c>
      <c r="D172" s="223">
        <f>SUM(D146:D171)</f>
        <v>1323411</v>
      </c>
      <c r="E172" s="223">
        <f>SUM(E146:E171)</f>
        <v>656609</v>
      </c>
      <c r="F172" s="224">
        <f>C172-E172</f>
        <v>1550302</v>
      </c>
    </row>
    <row r="174" spans="3:6" ht="15">
      <c r="C174" s="160"/>
      <c r="D174" s="160"/>
      <c r="E174" s="160"/>
      <c r="F174" s="160"/>
    </row>
  </sheetData>
  <sheetProtection/>
  <hyperlinks>
    <hyperlink ref="B35" r:id="rId1" display="_ftn1"/>
    <hyperlink ref="B43" r:id="rId2" display="_ftn1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3:C1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1.140625" style="13" customWidth="1"/>
    <col min="2" max="3" width="25.7109375" style="13" customWidth="1"/>
    <col min="4" max="11" width="8.7109375" style="13" customWidth="1"/>
    <col min="12" max="16384" width="9.140625" style="13" customWidth="1"/>
  </cols>
  <sheetData>
    <row r="3" ht="24.75" customHeight="1" thickBot="1">
      <c r="B3" s="133"/>
    </row>
    <row r="4" spans="1:3" s="51" customFormat="1" ht="30" customHeight="1" thickBot="1">
      <c r="A4" s="549" t="s">
        <v>434</v>
      </c>
      <c r="B4" s="547" t="s">
        <v>435</v>
      </c>
      <c r="C4" s="548" t="s">
        <v>453</v>
      </c>
    </row>
    <row r="5" spans="1:3" s="51" customFormat="1" ht="15" customHeight="1">
      <c r="A5" s="551" t="s">
        <v>436</v>
      </c>
      <c r="B5" s="215">
        <v>1267</v>
      </c>
      <c r="C5" s="216">
        <v>1608</v>
      </c>
    </row>
    <row r="6" spans="1:3" s="51" customFormat="1" ht="15" customHeight="1">
      <c r="A6" s="551" t="s">
        <v>437</v>
      </c>
      <c r="B6" s="215">
        <v>93</v>
      </c>
      <c r="C6" s="216">
        <v>226</v>
      </c>
    </row>
    <row r="7" spans="1:3" s="51" customFormat="1" ht="15" customHeight="1">
      <c r="A7" s="552" t="s">
        <v>375</v>
      </c>
      <c r="B7" s="215">
        <v>1242</v>
      </c>
      <c r="C7" s="216">
        <v>445</v>
      </c>
    </row>
    <row r="8" spans="1:3" s="51" customFormat="1" ht="15" customHeight="1">
      <c r="A8" s="552" t="s">
        <v>438</v>
      </c>
      <c r="B8" s="215">
        <v>-8</v>
      </c>
      <c r="C8" s="216">
        <v>-12</v>
      </c>
    </row>
    <row r="9" spans="1:3" s="51" customFormat="1" ht="15" customHeight="1">
      <c r="A9" s="551" t="s">
        <v>439</v>
      </c>
      <c r="B9" s="215">
        <v>794</v>
      </c>
      <c r="C9" s="216">
        <v>670</v>
      </c>
    </row>
    <row r="10" spans="1:3" s="51" customFormat="1" ht="15" customHeight="1">
      <c r="A10" s="551" t="s">
        <v>440</v>
      </c>
      <c r="B10" s="215">
        <v>324</v>
      </c>
      <c r="C10" s="216">
        <v>254</v>
      </c>
    </row>
    <row r="11" spans="1:3" s="51" customFormat="1" ht="15" customHeight="1" thickBot="1">
      <c r="A11" s="553" t="s">
        <v>441</v>
      </c>
      <c r="B11" s="626">
        <v>0</v>
      </c>
      <c r="C11" s="221">
        <v>-1</v>
      </c>
    </row>
    <row r="12" ht="7.5" customHeight="1"/>
    <row r="13" ht="15.75" customHeight="1"/>
    <row r="14" ht="39.75" customHeight="1"/>
    <row r="16" ht="15.75" customHeight="1"/>
    <row r="17" ht="39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3:H7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9.140625" style="15" customWidth="1"/>
    <col min="2" max="8" width="13.7109375" style="15" customWidth="1"/>
    <col min="9" max="16384" width="9.140625" style="15" customWidth="1"/>
  </cols>
  <sheetData>
    <row r="3" spans="2:8" s="13" customFormat="1" ht="24.75" customHeight="1">
      <c r="B3" s="653" t="s">
        <v>290</v>
      </c>
      <c r="C3" s="655" t="s">
        <v>300</v>
      </c>
      <c r="D3" s="656"/>
      <c r="E3" s="655" t="s">
        <v>375</v>
      </c>
      <c r="F3" s="657"/>
      <c r="G3" s="655" t="s">
        <v>454</v>
      </c>
      <c r="H3" s="656"/>
    </row>
    <row r="4" spans="2:8" s="13" customFormat="1" ht="15" customHeight="1">
      <c r="B4" s="654"/>
      <c r="C4" s="249">
        <v>2016</v>
      </c>
      <c r="D4" s="249">
        <v>2015</v>
      </c>
      <c r="E4" s="249">
        <v>2016</v>
      </c>
      <c r="F4" s="249">
        <v>2015</v>
      </c>
      <c r="G4" s="249">
        <v>2016</v>
      </c>
      <c r="H4" s="249">
        <v>2015</v>
      </c>
    </row>
    <row r="5" spans="2:8" s="13" customFormat="1" ht="15" customHeight="1">
      <c r="B5" s="250" t="s">
        <v>294</v>
      </c>
      <c r="C5" s="564">
        <v>56.31</v>
      </c>
      <c r="D5" s="564">
        <v>107.2</v>
      </c>
      <c r="E5" s="564">
        <v>0.07</v>
      </c>
      <c r="F5" s="564">
        <v>0.09</v>
      </c>
      <c r="G5" s="564">
        <v>321.96</v>
      </c>
      <c r="H5" s="565">
        <v>246.06</v>
      </c>
    </row>
    <row r="6" spans="2:8" s="13" customFormat="1" ht="15" customHeight="1">
      <c r="B6" s="251" t="s">
        <v>298</v>
      </c>
      <c r="C6" s="566">
        <v>1303.79</v>
      </c>
      <c r="D6" s="566">
        <v>1726.76</v>
      </c>
      <c r="E6" s="566">
        <v>1241.97</v>
      </c>
      <c r="F6" s="566">
        <v>444.84</v>
      </c>
      <c r="G6" s="566">
        <v>828.7</v>
      </c>
      <c r="H6" s="567">
        <v>695.21</v>
      </c>
    </row>
    <row r="7" spans="2:8" s="13" customFormat="1" ht="15" customHeight="1" thickBot="1">
      <c r="B7" s="252" t="s">
        <v>289</v>
      </c>
      <c r="C7" s="568">
        <v>-38.95</v>
      </c>
      <c r="D7" s="568">
        <v>-1.35</v>
      </c>
      <c r="E7" s="568">
        <v>-99.21</v>
      </c>
      <c r="F7" s="568">
        <v>-14.26</v>
      </c>
      <c r="G7" s="568">
        <v>41.06</v>
      </c>
      <c r="H7" s="569">
        <v>30.28</v>
      </c>
    </row>
  </sheetData>
  <sheetProtection/>
  <mergeCells count="4">
    <mergeCell ref="B3:B4"/>
    <mergeCell ref="C3:D3"/>
    <mergeCell ref="G3:H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51" customWidth="1"/>
    <col min="2" max="5" width="17.7109375" style="51" customWidth="1"/>
    <col min="6" max="7" width="9.140625" style="51" customWidth="1"/>
    <col min="8" max="8" width="15.421875" style="51" bestFit="1" customWidth="1"/>
    <col min="9" max="16384" width="9.140625" style="51" customWidth="1"/>
  </cols>
  <sheetData>
    <row r="2" ht="12.75">
      <c r="A2" s="732" t="s">
        <v>522</v>
      </c>
    </row>
    <row r="5" ht="11.25" thickBot="1"/>
    <row r="6" spans="1:5" ht="16.5" customHeight="1" thickBot="1">
      <c r="A6" s="658" t="s">
        <v>214</v>
      </c>
      <c r="B6" s="659" t="s">
        <v>420</v>
      </c>
      <c r="C6" s="659"/>
      <c r="D6" s="659" t="s">
        <v>312</v>
      </c>
      <c r="E6" s="660"/>
    </row>
    <row r="7" spans="1:5" ht="39.75" customHeight="1" thickBot="1">
      <c r="A7" s="658"/>
      <c r="B7" s="253" t="s">
        <v>299</v>
      </c>
      <c r="C7" s="253" t="s">
        <v>231</v>
      </c>
      <c r="D7" s="253" t="s">
        <v>299</v>
      </c>
      <c r="E7" s="254" t="s">
        <v>231</v>
      </c>
    </row>
    <row r="8" spans="1:9" ht="16.5" customHeight="1">
      <c r="A8" s="255">
        <v>1</v>
      </c>
      <c r="B8" s="256">
        <v>46.95</v>
      </c>
      <c r="C8" s="256">
        <v>0.11</v>
      </c>
      <c r="D8" s="256">
        <v>29.31</v>
      </c>
      <c r="E8" s="257">
        <v>0.16</v>
      </c>
      <c r="H8" s="52"/>
      <c r="I8" s="53"/>
    </row>
    <row r="9" spans="1:8" ht="16.5" customHeight="1">
      <c r="A9" s="255">
        <v>2</v>
      </c>
      <c r="B9" s="256">
        <v>31</v>
      </c>
      <c r="C9" s="256">
        <v>0.18</v>
      </c>
      <c r="D9" s="256">
        <v>34.07</v>
      </c>
      <c r="E9" s="257">
        <v>0.1</v>
      </c>
      <c r="H9" s="52"/>
    </row>
    <row r="10" spans="1:8" ht="16.5" customHeight="1">
      <c r="A10" s="258">
        <v>3</v>
      </c>
      <c r="B10" s="256">
        <v>6.39</v>
      </c>
      <c r="C10" s="256">
        <v>2.7</v>
      </c>
      <c r="D10" s="256">
        <v>29.46</v>
      </c>
      <c r="E10" s="257">
        <v>0.53</v>
      </c>
      <c r="H10" s="52"/>
    </row>
    <row r="11" spans="1:8" ht="16.5" customHeight="1">
      <c r="A11" s="258">
        <v>4</v>
      </c>
      <c r="B11" s="256">
        <v>12.78</v>
      </c>
      <c r="C11" s="256">
        <v>0.5</v>
      </c>
      <c r="D11" s="256">
        <v>3.04</v>
      </c>
      <c r="E11" s="257">
        <v>1.63</v>
      </c>
      <c r="H11" s="52"/>
    </row>
    <row r="12" spans="1:8" ht="16.5" customHeight="1">
      <c r="A12" s="255">
        <v>5</v>
      </c>
      <c r="B12" s="256">
        <v>1.21</v>
      </c>
      <c r="C12" s="256">
        <v>2.58</v>
      </c>
      <c r="D12" s="256">
        <v>3.05</v>
      </c>
      <c r="E12" s="257">
        <v>0.74</v>
      </c>
      <c r="H12" s="52"/>
    </row>
    <row r="13" spans="1:8" ht="16.5" customHeight="1">
      <c r="A13" s="255">
        <v>6</v>
      </c>
      <c r="B13" s="256">
        <v>0.07</v>
      </c>
      <c r="C13" s="256">
        <v>1.42</v>
      </c>
      <c r="D13" s="256">
        <v>0.03</v>
      </c>
      <c r="E13" s="257">
        <v>4.21</v>
      </c>
      <c r="H13" s="52"/>
    </row>
    <row r="14" spans="1:8" ht="16.5" customHeight="1">
      <c r="A14" s="255">
        <v>7</v>
      </c>
      <c r="B14" s="256">
        <v>1.32</v>
      </c>
      <c r="C14" s="256">
        <v>0.54</v>
      </c>
      <c r="D14" s="256">
        <v>0.03</v>
      </c>
      <c r="E14" s="257">
        <v>3.11</v>
      </c>
      <c r="H14" s="52"/>
    </row>
    <row r="15" spans="1:8" ht="16.5" customHeight="1">
      <c r="A15" s="255">
        <v>8</v>
      </c>
      <c r="B15" s="256">
        <v>0.09</v>
      </c>
      <c r="C15" s="554">
        <v>0</v>
      </c>
      <c r="D15" s="256">
        <v>1</v>
      </c>
      <c r="E15" s="257">
        <v>0.05</v>
      </c>
      <c r="H15" s="52"/>
    </row>
    <row r="16" spans="1:8" ht="16.5" customHeight="1" thickBot="1">
      <c r="A16" s="259" t="s">
        <v>219</v>
      </c>
      <c r="B16" s="260">
        <v>0.19</v>
      </c>
      <c r="C16" s="260">
        <v>2.02</v>
      </c>
      <c r="D16" s="260">
        <v>0.01</v>
      </c>
      <c r="E16" s="261">
        <v>5.53</v>
      </c>
      <c r="H16" s="52"/>
    </row>
    <row r="17" spans="1:8" ht="16.5" customHeight="1" thickBot="1">
      <c r="A17" s="222" t="s">
        <v>215</v>
      </c>
      <c r="B17" s="262">
        <v>99.99999999999999</v>
      </c>
      <c r="C17" s="262">
        <v>0.39</v>
      </c>
      <c r="D17" s="262">
        <v>100.00000000000001</v>
      </c>
      <c r="E17" s="263">
        <v>0.31</v>
      </c>
      <c r="G17" s="54"/>
      <c r="H17" s="55"/>
    </row>
    <row r="19" ht="10.5">
      <c r="A19" s="56"/>
    </row>
  </sheetData>
  <sheetProtection/>
  <mergeCells count="3">
    <mergeCell ref="A6:A7"/>
    <mergeCell ref="B6:C6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2:I35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6.140625" style="2" customWidth="1"/>
    <col min="2" max="2" width="27.8515625" style="2" customWidth="1"/>
    <col min="3" max="5" width="11.8515625" style="2" customWidth="1"/>
    <col min="6" max="6" width="19.8515625" style="2" customWidth="1"/>
    <col min="7" max="7" width="11.8515625" style="2" customWidth="1"/>
    <col min="8" max="8" width="9.140625" style="2" customWidth="1"/>
    <col min="9" max="9" width="10.140625" style="2" bestFit="1" customWidth="1"/>
    <col min="10" max="16384" width="9.140625" style="2" customWidth="1"/>
  </cols>
  <sheetData>
    <row r="2" spans="2:7" ht="12.75">
      <c r="B2" s="733" t="s">
        <v>97</v>
      </c>
      <c r="C2" s="734"/>
      <c r="D2" s="734"/>
      <c r="E2" s="734"/>
      <c r="F2" s="734"/>
      <c r="G2" s="735"/>
    </row>
    <row r="3" spans="2:6" ht="10.5">
      <c r="B3" s="41"/>
      <c r="C3" s="5"/>
      <c r="D3" s="5"/>
      <c r="E3" s="5"/>
      <c r="F3" s="5"/>
    </row>
    <row r="4" spans="2:7" ht="27" customHeight="1" thickBot="1">
      <c r="B4" s="264" t="s">
        <v>427</v>
      </c>
      <c r="C4" s="661" t="s">
        <v>229</v>
      </c>
      <c r="D4" s="661"/>
      <c r="E4" s="661"/>
      <c r="F4" s="661" t="s">
        <v>230</v>
      </c>
      <c r="G4" s="663" t="s">
        <v>215</v>
      </c>
    </row>
    <row r="5" spans="2:7" ht="28.5" customHeight="1">
      <c r="B5" s="265" t="s">
        <v>41</v>
      </c>
      <c r="C5" s="266" t="s">
        <v>42</v>
      </c>
      <c r="D5" s="266" t="s">
        <v>43</v>
      </c>
      <c r="E5" s="267" t="s">
        <v>132</v>
      </c>
      <c r="F5" s="662"/>
      <c r="G5" s="663"/>
    </row>
    <row r="6" spans="2:7" ht="15" customHeight="1">
      <c r="B6" s="268" t="s">
        <v>44</v>
      </c>
      <c r="C6" s="269">
        <v>0</v>
      </c>
      <c r="D6" s="269">
        <v>0</v>
      </c>
      <c r="E6" s="269">
        <v>2884</v>
      </c>
      <c r="F6" s="269">
        <v>1987820</v>
      </c>
      <c r="G6" s="270">
        <v>1990704</v>
      </c>
    </row>
    <row r="7" spans="2:7" ht="15" customHeight="1">
      <c r="B7" s="271" t="s">
        <v>45</v>
      </c>
      <c r="C7" s="272">
        <v>0</v>
      </c>
      <c r="D7" s="272">
        <v>0</v>
      </c>
      <c r="E7" s="272">
        <v>0</v>
      </c>
      <c r="F7" s="272">
        <v>0</v>
      </c>
      <c r="G7" s="273">
        <v>0</v>
      </c>
    </row>
    <row r="8" spans="2:9" ht="15" customHeight="1">
      <c r="B8" s="271" t="s">
        <v>46</v>
      </c>
      <c r="C8" s="272">
        <v>3503029</v>
      </c>
      <c r="D8" s="272">
        <v>0</v>
      </c>
      <c r="E8" s="272">
        <v>0</v>
      </c>
      <c r="F8" s="272">
        <v>28519753</v>
      </c>
      <c r="G8" s="273">
        <v>32022782</v>
      </c>
      <c r="I8" s="57"/>
    </row>
    <row r="9" spans="2:9" ht="15" customHeight="1">
      <c r="B9" s="271" t="s">
        <v>47</v>
      </c>
      <c r="C9" s="272">
        <v>0</v>
      </c>
      <c r="D9" s="272">
        <v>0</v>
      </c>
      <c r="E9" s="272">
        <v>83867</v>
      </c>
      <c r="F9" s="272">
        <v>372290</v>
      </c>
      <c r="G9" s="273">
        <v>456157</v>
      </c>
      <c r="I9" s="58"/>
    </row>
    <row r="10" spans="2:7" ht="15" customHeight="1">
      <c r="B10" s="271" t="s">
        <v>48</v>
      </c>
      <c r="C10" s="272">
        <v>0</v>
      </c>
      <c r="D10" s="272">
        <v>0</v>
      </c>
      <c r="E10" s="272">
        <v>144822</v>
      </c>
      <c r="F10" s="272">
        <v>340024</v>
      </c>
      <c r="G10" s="273">
        <v>484846</v>
      </c>
    </row>
    <row r="11" spans="2:7" ht="15" customHeight="1">
      <c r="B11" s="271" t="s">
        <v>49</v>
      </c>
      <c r="C11" s="272">
        <v>0</v>
      </c>
      <c r="D11" s="272">
        <v>0</v>
      </c>
      <c r="E11" s="272">
        <v>21395</v>
      </c>
      <c r="F11" s="272">
        <v>21601</v>
      </c>
      <c r="G11" s="273">
        <v>42996</v>
      </c>
    </row>
    <row r="12" spans="2:7" ht="15" customHeight="1">
      <c r="B12" s="271" t="s">
        <v>50</v>
      </c>
      <c r="C12" s="272">
        <v>0</v>
      </c>
      <c r="D12" s="272">
        <v>0</v>
      </c>
      <c r="E12" s="272">
        <v>0</v>
      </c>
      <c r="F12" s="272">
        <v>0</v>
      </c>
      <c r="G12" s="273">
        <v>0</v>
      </c>
    </row>
    <row r="13" spans="2:7" ht="15" customHeight="1" thickBot="1">
      <c r="B13" s="274" t="s">
        <v>51</v>
      </c>
      <c r="C13" s="275">
        <v>0</v>
      </c>
      <c r="D13" s="275">
        <v>0</v>
      </c>
      <c r="E13" s="275">
        <v>40460</v>
      </c>
      <c r="F13" s="275">
        <v>85764</v>
      </c>
      <c r="G13" s="276">
        <v>126224</v>
      </c>
    </row>
    <row r="14" spans="2:7" ht="15" customHeight="1" thickBot="1">
      <c r="B14" s="277" t="s">
        <v>215</v>
      </c>
      <c r="C14" s="278">
        <v>3503029</v>
      </c>
      <c r="D14" s="278">
        <v>0</v>
      </c>
      <c r="E14" s="278">
        <v>293428</v>
      </c>
      <c r="F14" s="278">
        <v>31327252</v>
      </c>
      <c r="G14" s="279">
        <v>35123709</v>
      </c>
    </row>
    <row r="17" spans="2:7" ht="10.5">
      <c r="B17" s="17"/>
      <c r="C17" s="31"/>
      <c r="D17" s="31"/>
      <c r="E17" s="59"/>
      <c r="F17" s="60"/>
      <c r="G17" s="61"/>
    </row>
    <row r="18" spans="2:7" ht="10.5">
      <c r="B18" s="17"/>
      <c r="C18" s="31"/>
      <c r="D18" s="31"/>
      <c r="E18" s="59"/>
      <c r="F18" s="60"/>
      <c r="G18" s="61"/>
    </row>
    <row r="19" spans="2:6" ht="10.5">
      <c r="B19" s="41"/>
      <c r="C19" s="5"/>
      <c r="D19" s="5"/>
      <c r="E19" s="5"/>
      <c r="F19" s="5"/>
    </row>
    <row r="20" spans="2:6" ht="10.5">
      <c r="B20" s="41"/>
      <c r="C20" s="5"/>
      <c r="D20" s="5"/>
      <c r="E20" s="5"/>
      <c r="F20" s="5"/>
    </row>
    <row r="21" spans="2:7" ht="27" customHeight="1" thickBot="1">
      <c r="B21" s="264" t="s">
        <v>361</v>
      </c>
      <c r="C21" s="661" t="s">
        <v>229</v>
      </c>
      <c r="D21" s="661"/>
      <c r="E21" s="661"/>
      <c r="F21" s="661" t="s">
        <v>230</v>
      </c>
      <c r="G21" s="663" t="s">
        <v>215</v>
      </c>
    </row>
    <row r="22" spans="2:7" ht="28.5" customHeight="1">
      <c r="B22" s="265" t="s">
        <v>41</v>
      </c>
      <c r="C22" s="266" t="s">
        <v>42</v>
      </c>
      <c r="D22" s="266" t="s">
        <v>43</v>
      </c>
      <c r="E22" s="267" t="s">
        <v>132</v>
      </c>
      <c r="F22" s="662"/>
      <c r="G22" s="663"/>
    </row>
    <row r="23" spans="2:7" ht="15" customHeight="1">
      <c r="B23" s="268" t="s">
        <v>44</v>
      </c>
      <c r="C23" s="269">
        <v>0</v>
      </c>
      <c r="D23" s="269">
        <v>0</v>
      </c>
      <c r="E23" s="269">
        <v>0</v>
      </c>
      <c r="F23" s="269">
        <v>46353</v>
      </c>
      <c r="G23" s="270">
        <v>46353</v>
      </c>
    </row>
    <row r="24" spans="2:7" ht="15" customHeight="1">
      <c r="B24" s="271" t="s">
        <v>45</v>
      </c>
      <c r="C24" s="272">
        <v>0</v>
      </c>
      <c r="D24" s="272">
        <v>0</v>
      </c>
      <c r="E24" s="272">
        <v>0</v>
      </c>
      <c r="F24" s="272">
        <v>827919</v>
      </c>
      <c r="G24" s="273">
        <v>827919</v>
      </c>
    </row>
    <row r="25" spans="2:9" ht="15" customHeight="1">
      <c r="B25" s="271" t="s">
        <v>46</v>
      </c>
      <c r="C25" s="272">
        <v>178492</v>
      </c>
      <c r="D25" s="272">
        <v>0</v>
      </c>
      <c r="E25" s="272">
        <v>24313</v>
      </c>
      <c r="F25" s="272">
        <v>28913377</v>
      </c>
      <c r="G25" s="273">
        <v>29116182</v>
      </c>
      <c r="I25" s="57"/>
    </row>
    <row r="26" spans="2:9" ht="15" customHeight="1">
      <c r="B26" s="271" t="s">
        <v>47</v>
      </c>
      <c r="C26" s="272">
        <v>0</v>
      </c>
      <c r="D26" s="272">
        <v>0</v>
      </c>
      <c r="E26" s="272">
        <v>219484</v>
      </c>
      <c r="F26" s="272">
        <v>388301</v>
      </c>
      <c r="G26" s="273">
        <v>607785</v>
      </c>
      <c r="I26" s="58"/>
    </row>
    <row r="27" spans="2:7" ht="15" customHeight="1">
      <c r="B27" s="271" t="s">
        <v>48</v>
      </c>
      <c r="C27" s="272">
        <v>0</v>
      </c>
      <c r="D27" s="272">
        <v>0</v>
      </c>
      <c r="E27" s="272">
        <v>128406</v>
      </c>
      <c r="F27" s="272">
        <v>361620</v>
      </c>
      <c r="G27" s="273">
        <v>490026</v>
      </c>
    </row>
    <row r="28" spans="2:7" ht="15" customHeight="1">
      <c r="B28" s="271" t="s">
        <v>49</v>
      </c>
      <c r="C28" s="272">
        <v>0</v>
      </c>
      <c r="D28" s="272">
        <v>0</v>
      </c>
      <c r="E28" s="272">
        <v>0</v>
      </c>
      <c r="F28" s="272">
        <v>0</v>
      </c>
      <c r="G28" s="273">
        <v>0</v>
      </c>
    </row>
    <row r="29" spans="2:7" ht="15" customHeight="1">
      <c r="B29" s="271" t="s">
        <v>50</v>
      </c>
      <c r="C29" s="272">
        <v>0</v>
      </c>
      <c r="D29" s="272">
        <v>0</v>
      </c>
      <c r="E29" s="272">
        <v>0</v>
      </c>
      <c r="F29" s="272">
        <v>0</v>
      </c>
      <c r="G29" s="273">
        <v>0</v>
      </c>
    </row>
    <row r="30" spans="2:7" ht="15" customHeight="1" thickBot="1">
      <c r="B30" s="274" t="s">
        <v>51</v>
      </c>
      <c r="C30" s="275">
        <v>0</v>
      </c>
      <c r="D30" s="275">
        <v>0</v>
      </c>
      <c r="E30" s="275">
        <v>0</v>
      </c>
      <c r="F30" s="275">
        <v>0</v>
      </c>
      <c r="G30" s="276">
        <v>0</v>
      </c>
    </row>
    <row r="31" spans="2:7" ht="15" customHeight="1" thickBot="1">
      <c r="B31" s="277" t="s">
        <v>215</v>
      </c>
      <c r="C31" s="278">
        <v>178492</v>
      </c>
      <c r="D31" s="278">
        <v>0</v>
      </c>
      <c r="E31" s="278">
        <v>372203</v>
      </c>
      <c r="F31" s="278">
        <v>30537570</v>
      </c>
      <c r="G31" s="279">
        <v>31088265</v>
      </c>
    </row>
    <row r="34" spans="2:7" ht="10.5">
      <c r="B34" s="17"/>
      <c r="C34" s="31"/>
      <c r="D34" s="31"/>
      <c r="E34" s="59"/>
      <c r="F34" s="60"/>
      <c r="G34" s="61"/>
    </row>
    <row r="35" spans="2:7" ht="10.5">
      <c r="B35" s="17"/>
      <c r="C35" s="31"/>
      <c r="D35" s="31"/>
      <c r="E35" s="59"/>
      <c r="F35" s="60"/>
      <c r="G35" s="61"/>
    </row>
  </sheetData>
  <sheetProtection/>
  <mergeCells count="7">
    <mergeCell ref="B2:G2"/>
    <mergeCell ref="C21:E21"/>
    <mergeCell ref="F21:F22"/>
    <mergeCell ref="G21:G22"/>
    <mergeCell ref="C4:E4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I27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4.00390625" style="20" customWidth="1"/>
    <col min="2" max="2" width="5.7109375" style="20" customWidth="1"/>
    <col min="3" max="3" width="50.7109375" style="20" customWidth="1"/>
    <col min="4" max="4" width="18.7109375" style="20" customWidth="1"/>
    <col min="5" max="5" width="10.7109375" style="20" customWidth="1"/>
    <col min="6" max="6" width="18.7109375" style="20" customWidth="1"/>
    <col min="7" max="7" width="10.7109375" style="20" customWidth="1"/>
    <col min="8" max="8" width="9.00390625" style="20" customWidth="1"/>
    <col min="9" max="16384" width="9.140625" style="20" customWidth="1"/>
  </cols>
  <sheetData>
    <row r="1" spans="3:7" ht="10.5">
      <c r="C1" s="62"/>
      <c r="D1" s="62"/>
      <c r="E1" s="62"/>
      <c r="F1" s="62"/>
      <c r="G1" s="62"/>
    </row>
    <row r="3" spans="2:8" ht="35.25" customHeight="1" thickBot="1">
      <c r="B3" s="664" t="s">
        <v>18</v>
      </c>
      <c r="C3" s="666" t="s">
        <v>127</v>
      </c>
      <c r="D3" s="280" t="s">
        <v>443</v>
      </c>
      <c r="E3" s="666" t="s">
        <v>117</v>
      </c>
      <c r="F3" s="280" t="s">
        <v>442</v>
      </c>
      <c r="G3" s="669" t="s">
        <v>117</v>
      </c>
      <c r="H3" s="36"/>
    </row>
    <row r="4" spans="2:8" ht="16.5" customHeight="1">
      <c r="B4" s="665"/>
      <c r="C4" s="667"/>
      <c r="D4" s="151" t="s">
        <v>420</v>
      </c>
      <c r="E4" s="668"/>
      <c r="F4" s="151" t="s">
        <v>312</v>
      </c>
      <c r="G4" s="670"/>
      <c r="H4" s="36"/>
    </row>
    <row r="5" spans="2:9" ht="16.5" customHeight="1">
      <c r="B5" s="154" t="s">
        <v>136</v>
      </c>
      <c r="C5" s="281" t="s">
        <v>119</v>
      </c>
      <c r="D5" s="181">
        <v>48949829</v>
      </c>
      <c r="E5" s="282">
        <v>57.87</v>
      </c>
      <c r="F5" s="181">
        <v>46258683</v>
      </c>
      <c r="G5" s="283">
        <v>56.82</v>
      </c>
      <c r="H5" s="33"/>
      <c r="I5" s="33"/>
    </row>
    <row r="6" spans="2:9" ht="16.5" customHeight="1">
      <c r="B6" s="155" t="s">
        <v>137</v>
      </c>
      <c r="C6" s="156" t="s">
        <v>118</v>
      </c>
      <c r="D6" s="179">
        <v>6082294</v>
      </c>
      <c r="E6" s="284">
        <v>7.19</v>
      </c>
      <c r="F6" s="179">
        <v>4975227</v>
      </c>
      <c r="G6" s="285">
        <v>6.11</v>
      </c>
      <c r="H6" s="33"/>
      <c r="I6" s="33"/>
    </row>
    <row r="7" spans="2:9" ht="16.5" customHeight="1">
      <c r="B7" s="155" t="s">
        <v>138</v>
      </c>
      <c r="C7" s="156" t="s">
        <v>304</v>
      </c>
      <c r="D7" s="179">
        <v>3793386</v>
      </c>
      <c r="E7" s="284">
        <v>4.48</v>
      </c>
      <c r="F7" s="179">
        <v>3743369</v>
      </c>
      <c r="G7" s="285">
        <v>4.6</v>
      </c>
      <c r="H7" s="33"/>
      <c r="I7" s="33"/>
    </row>
    <row r="8" spans="2:9" ht="16.5" customHeight="1">
      <c r="B8" s="155" t="s">
        <v>139</v>
      </c>
      <c r="C8" s="156" t="s">
        <v>275</v>
      </c>
      <c r="D8" s="179">
        <v>3412977</v>
      </c>
      <c r="E8" s="284">
        <v>4.04</v>
      </c>
      <c r="F8" s="179">
        <v>3141017</v>
      </c>
      <c r="G8" s="285">
        <v>3.86</v>
      </c>
      <c r="H8" s="33"/>
      <c r="I8" s="33"/>
    </row>
    <row r="9" spans="2:9" ht="16.5" customHeight="1">
      <c r="B9" s="155" t="s">
        <v>140</v>
      </c>
      <c r="C9" s="156" t="s">
        <v>276</v>
      </c>
      <c r="D9" s="179">
        <v>2247432</v>
      </c>
      <c r="E9" s="284">
        <v>2.66</v>
      </c>
      <c r="F9" s="179">
        <v>2244062</v>
      </c>
      <c r="G9" s="285">
        <v>2.76</v>
      </c>
      <c r="H9" s="33"/>
      <c r="I9" s="33"/>
    </row>
    <row r="10" spans="2:9" ht="16.5" customHeight="1">
      <c r="B10" s="155" t="s">
        <v>141</v>
      </c>
      <c r="C10" s="156" t="s">
        <v>281</v>
      </c>
      <c r="D10" s="179">
        <v>1980326</v>
      </c>
      <c r="E10" s="284">
        <v>2.34</v>
      </c>
      <c r="F10" s="179">
        <v>1858064</v>
      </c>
      <c r="G10" s="285">
        <v>2.28</v>
      </c>
      <c r="H10" s="33"/>
      <c r="I10" s="33"/>
    </row>
    <row r="11" spans="2:9" ht="16.5" customHeight="1">
      <c r="B11" s="155" t="s">
        <v>142</v>
      </c>
      <c r="C11" s="156" t="s">
        <v>279</v>
      </c>
      <c r="D11" s="179">
        <v>1815208</v>
      </c>
      <c r="E11" s="284">
        <v>2.15</v>
      </c>
      <c r="F11" s="179">
        <v>1899778</v>
      </c>
      <c r="G11" s="285">
        <v>2.33</v>
      </c>
      <c r="H11" s="33"/>
      <c r="I11" s="33"/>
    </row>
    <row r="12" spans="2:9" ht="16.5" customHeight="1">
      <c r="B12" s="155" t="s">
        <v>143</v>
      </c>
      <c r="C12" s="156" t="s">
        <v>278</v>
      </c>
      <c r="D12" s="179">
        <v>1661718</v>
      </c>
      <c r="E12" s="284">
        <v>1.96</v>
      </c>
      <c r="F12" s="179">
        <v>1789636</v>
      </c>
      <c r="G12" s="285">
        <v>2.2</v>
      </c>
      <c r="H12" s="33"/>
      <c r="I12" s="33"/>
    </row>
    <row r="13" spans="2:9" ht="16.5" customHeight="1">
      <c r="B13" s="155" t="s">
        <v>144</v>
      </c>
      <c r="C13" s="156" t="s">
        <v>216</v>
      </c>
      <c r="D13" s="179">
        <v>1594922</v>
      </c>
      <c r="E13" s="284">
        <v>1.89</v>
      </c>
      <c r="F13" s="179">
        <v>1395689</v>
      </c>
      <c r="G13" s="285">
        <v>1.71</v>
      </c>
      <c r="H13" s="33"/>
      <c r="I13" s="33"/>
    </row>
    <row r="14" spans="2:9" ht="16.5" customHeight="1">
      <c r="B14" s="155" t="s">
        <v>145</v>
      </c>
      <c r="C14" s="156" t="s">
        <v>280</v>
      </c>
      <c r="D14" s="179">
        <v>1388191</v>
      </c>
      <c r="E14" s="284">
        <v>1.64</v>
      </c>
      <c r="F14" s="179">
        <v>1032953</v>
      </c>
      <c r="G14" s="285">
        <v>1.27</v>
      </c>
      <c r="H14" s="33"/>
      <c r="I14" s="33"/>
    </row>
    <row r="15" spans="2:9" ht="16.5" customHeight="1">
      <c r="B15" s="155" t="s">
        <v>153</v>
      </c>
      <c r="C15" s="156" t="s">
        <v>305</v>
      </c>
      <c r="D15" s="179">
        <v>1197826</v>
      </c>
      <c r="E15" s="284">
        <v>1.42</v>
      </c>
      <c r="F15" s="179">
        <v>1552832</v>
      </c>
      <c r="G15" s="285">
        <v>1.91</v>
      </c>
      <c r="H15" s="33"/>
      <c r="I15" s="33"/>
    </row>
    <row r="16" spans="2:9" ht="16.5" customHeight="1">
      <c r="B16" s="155" t="s">
        <v>146</v>
      </c>
      <c r="C16" s="156" t="s">
        <v>303</v>
      </c>
      <c r="D16" s="179">
        <v>1157807</v>
      </c>
      <c r="E16" s="284">
        <v>1.37</v>
      </c>
      <c r="F16" s="179">
        <v>1472862</v>
      </c>
      <c r="G16" s="285">
        <v>1.81</v>
      </c>
      <c r="H16" s="33"/>
      <c r="I16" s="33"/>
    </row>
    <row r="17" spans="2:9" ht="16.5" customHeight="1">
      <c r="B17" s="155" t="s">
        <v>147</v>
      </c>
      <c r="C17" s="156" t="s">
        <v>284</v>
      </c>
      <c r="D17" s="179">
        <v>938423</v>
      </c>
      <c r="E17" s="284">
        <v>1.11</v>
      </c>
      <c r="F17" s="179">
        <v>538987</v>
      </c>
      <c r="G17" s="285">
        <v>0.66</v>
      </c>
      <c r="H17" s="33"/>
      <c r="I17" s="33"/>
    </row>
    <row r="18" spans="2:9" ht="16.5" customHeight="1">
      <c r="B18" s="155" t="s">
        <v>148</v>
      </c>
      <c r="C18" s="156" t="s">
        <v>302</v>
      </c>
      <c r="D18" s="179">
        <v>930683</v>
      </c>
      <c r="E18" s="284">
        <v>1.1</v>
      </c>
      <c r="F18" s="179">
        <v>934170</v>
      </c>
      <c r="G18" s="285">
        <v>1.15</v>
      </c>
      <c r="H18" s="33"/>
      <c r="I18" s="33"/>
    </row>
    <row r="19" spans="2:9" ht="16.5" customHeight="1">
      <c r="B19" s="155" t="s">
        <v>149</v>
      </c>
      <c r="C19" s="156" t="s">
        <v>277</v>
      </c>
      <c r="D19" s="179">
        <v>909234</v>
      </c>
      <c r="E19" s="284">
        <v>1.08</v>
      </c>
      <c r="F19" s="179">
        <v>1161955</v>
      </c>
      <c r="G19" s="285">
        <v>1.43</v>
      </c>
      <c r="H19" s="33"/>
      <c r="I19" s="33"/>
    </row>
    <row r="20" spans="2:9" ht="16.5" customHeight="1">
      <c r="B20" s="155" t="s">
        <v>150</v>
      </c>
      <c r="C20" s="156" t="s">
        <v>306</v>
      </c>
      <c r="D20" s="179">
        <v>729065</v>
      </c>
      <c r="E20" s="284">
        <v>0.86</v>
      </c>
      <c r="F20" s="179">
        <v>734330</v>
      </c>
      <c r="G20" s="285">
        <v>0.9</v>
      </c>
      <c r="H20" s="33"/>
      <c r="I20" s="33"/>
    </row>
    <row r="21" spans="2:9" ht="16.5" customHeight="1">
      <c r="B21" s="155" t="s">
        <v>151</v>
      </c>
      <c r="C21" s="156" t="s">
        <v>241</v>
      </c>
      <c r="D21" s="179">
        <v>728771</v>
      </c>
      <c r="E21" s="284">
        <v>0.86</v>
      </c>
      <c r="F21" s="179">
        <v>645710</v>
      </c>
      <c r="G21" s="285">
        <v>0.79</v>
      </c>
      <c r="H21" s="33"/>
      <c r="I21" s="33"/>
    </row>
    <row r="22" spans="2:9" ht="16.5" customHeight="1">
      <c r="B22" s="155" t="s">
        <v>152</v>
      </c>
      <c r="C22" s="156" t="s">
        <v>282</v>
      </c>
      <c r="D22" s="179">
        <v>492716</v>
      </c>
      <c r="E22" s="284">
        <v>0.58</v>
      </c>
      <c r="F22" s="179">
        <v>517183</v>
      </c>
      <c r="G22" s="285">
        <v>0.64</v>
      </c>
      <c r="H22" s="33"/>
      <c r="I22" s="33"/>
    </row>
    <row r="23" spans="2:9" ht="16.5" customHeight="1">
      <c r="B23" s="155" t="s">
        <v>223</v>
      </c>
      <c r="C23" s="156" t="s">
        <v>217</v>
      </c>
      <c r="D23" s="179">
        <v>484696</v>
      </c>
      <c r="E23" s="284">
        <v>0.57</v>
      </c>
      <c r="F23" s="179">
        <v>489478</v>
      </c>
      <c r="G23" s="285">
        <v>0.6</v>
      </c>
      <c r="H23" s="33"/>
      <c r="I23" s="33"/>
    </row>
    <row r="24" spans="2:9" ht="16.5" customHeight="1">
      <c r="B24" s="155" t="s">
        <v>154</v>
      </c>
      <c r="C24" s="156" t="s">
        <v>283</v>
      </c>
      <c r="D24" s="179">
        <v>416432</v>
      </c>
      <c r="E24" s="284">
        <v>0.49</v>
      </c>
      <c r="F24" s="179">
        <v>438525</v>
      </c>
      <c r="G24" s="285">
        <v>0.54</v>
      </c>
      <c r="H24" s="33"/>
      <c r="I24" s="33"/>
    </row>
    <row r="25" spans="2:9" ht="16.5" customHeight="1">
      <c r="B25" s="155" t="s">
        <v>239</v>
      </c>
      <c r="C25" s="156" t="s">
        <v>285</v>
      </c>
      <c r="D25" s="179">
        <v>414243</v>
      </c>
      <c r="E25" s="284">
        <v>0.49</v>
      </c>
      <c r="F25" s="179">
        <v>369308</v>
      </c>
      <c r="G25" s="285">
        <v>0.45</v>
      </c>
      <c r="H25" s="33"/>
      <c r="I25" s="33"/>
    </row>
    <row r="26" spans="2:9" ht="16.5" customHeight="1">
      <c r="B26" s="155" t="s">
        <v>240</v>
      </c>
      <c r="C26" s="156" t="s">
        <v>309</v>
      </c>
      <c r="D26" s="179">
        <v>394503</v>
      </c>
      <c r="E26" s="284">
        <v>0.47</v>
      </c>
      <c r="F26" s="179">
        <v>498312</v>
      </c>
      <c r="G26" s="285">
        <v>0.61</v>
      </c>
      <c r="H26" s="33"/>
      <c r="I26" s="33"/>
    </row>
    <row r="27" spans="2:9" ht="16.5" customHeight="1" thickBot="1">
      <c r="B27" s="157" t="s">
        <v>415</v>
      </c>
      <c r="C27" s="158" t="s">
        <v>307</v>
      </c>
      <c r="D27" s="180">
        <v>309057</v>
      </c>
      <c r="E27" s="286">
        <v>0.37</v>
      </c>
      <c r="F27" s="180">
        <v>448834</v>
      </c>
      <c r="G27" s="287">
        <v>0.55</v>
      </c>
      <c r="H27" s="33"/>
      <c r="I27" s="33"/>
    </row>
  </sheetData>
  <sheetProtection/>
  <mergeCells count="4">
    <mergeCell ref="B3:B4"/>
    <mergeCell ref="C3:C4"/>
    <mergeCell ref="E3:E4"/>
    <mergeCell ref="G3:G4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pk6000</dc:creator>
  <cp:keywords/>
  <dc:description/>
  <cp:lastModifiedBy>Filipkowska, Joanna, (mBank/DIR)</cp:lastModifiedBy>
  <cp:lastPrinted>2017-02-24T12:11:50Z</cp:lastPrinted>
  <dcterms:created xsi:type="dcterms:W3CDTF">2005-04-27T10:09:31Z</dcterms:created>
  <dcterms:modified xsi:type="dcterms:W3CDTF">2017-03-14T14:44:27Z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